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srm\nel\Local\Geomatics\Workarea\klemoine\BarkBeetle2021\RevelstokeTSA\Spreadsheet\"/>
    </mc:Choice>
  </mc:AlternateContent>
  <bookViews>
    <workbookView xWindow="0" yWindow="0" windowWidth="21945" windowHeight="8145" tabRatio="655" firstSheet="5" activeTab="6"/>
  </bookViews>
  <sheets>
    <sheet name="IBM IBD IBS Poly 2017" sheetId="8" r:id="rId1"/>
    <sheet name="IBM IBD IBS Harvest Data 2017" sheetId="9" r:id="rId2"/>
    <sheet name="IBM IBD IBS Poly 2018" sheetId="12" r:id="rId3"/>
    <sheet name="IBM IBD IBS Harvest Data 2018" sheetId="13" r:id="rId4"/>
    <sheet name="IBM IBD IBS Poly 2019" sheetId="14" r:id="rId5"/>
    <sheet name="IBM IBD IBS Harvest Data 2019" sheetId="15" r:id="rId6"/>
    <sheet name="IBM IBD IBS IBB Poly 2020" sheetId="16" r:id="rId7"/>
    <sheet name="IBM IBD IBS IBB Hrvst Data 2020" sheetId="17" r:id="rId8"/>
  </sheets>
  <definedNames>
    <definedName name="_xlnm.Database" localSheetId="3">#REF!</definedName>
    <definedName name="_xlnm.Database" localSheetId="5">#REF!</definedName>
    <definedName name="_xlnm.Database" localSheetId="2">#REF!</definedName>
    <definedName name="_xlnm.Database" localSheetId="4">#REF!</definedName>
    <definedName name="_xlnm.Database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N15" i="16" l="1"/>
  <c r="N18" i="16"/>
  <c r="N19" i="16"/>
  <c r="N22" i="16"/>
  <c r="N23" i="16"/>
  <c r="N24" i="16"/>
  <c r="N25" i="16"/>
  <c r="N26" i="16"/>
  <c r="N4" i="16"/>
  <c r="N5" i="16"/>
  <c r="N6" i="16"/>
  <c r="N7" i="16"/>
  <c r="N8" i="16"/>
  <c r="N9" i="16"/>
  <c r="N10" i="16"/>
  <c r="N11" i="16"/>
  <c r="N12" i="16"/>
  <c r="N13" i="16"/>
  <c r="N14" i="16"/>
  <c r="N3" i="16"/>
  <c r="M8" i="17" l="1"/>
  <c r="J8" i="15" l="1"/>
  <c r="M7" i="15"/>
  <c r="E19" i="15"/>
  <c r="E14" i="15"/>
  <c r="E16" i="15" s="1"/>
  <c r="E8" i="15"/>
  <c r="W48" i="14"/>
  <c r="W37" i="14"/>
  <c r="W36" i="14"/>
  <c r="W35" i="14"/>
  <c r="W34" i="14"/>
  <c r="W33" i="14"/>
  <c r="W32" i="14"/>
  <c r="P48" i="14"/>
  <c r="P37" i="14"/>
  <c r="P36" i="14"/>
  <c r="P35" i="14"/>
  <c r="P34" i="14"/>
  <c r="P33" i="14"/>
  <c r="P32" i="14"/>
  <c r="P29" i="14"/>
  <c r="P30" i="14"/>
  <c r="P31" i="14"/>
  <c r="P38" i="14"/>
  <c r="P39" i="14"/>
  <c r="P40" i="14"/>
  <c r="P41" i="14"/>
  <c r="P3" i="14"/>
  <c r="W3" i="14"/>
  <c r="P4" i="14"/>
  <c r="W4" i="14"/>
  <c r="P5" i="14"/>
  <c r="W5" i="14"/>
  <c r="P6" i="14"/>
  <c r="W6" i="14"/>
  <c r="V54" i="14" l="1"/>
  <c r="U54" i="14"/>
  <c r="T54" i="14"/>
  <c r="S54" i="14"/>
  <c r="R54" i="14"/>
  <c r="Q54" i="14"/>
  <c r="O54" i="14"/>
  <c r="N54" i="14"/>
  <c r="L54" i="14"/>
  <c r="K54" i="14"/>
  <c r="J54" i="14"/>
  <c r="H54" i="14"/>
  <c r="G54" i="14"/>
  <c r="F54" i="14"/>
  <c r="D54" i="14"/>
  <c r="W53" i="14"/>
  <c r="P53" i="14"/>
  <c r="W52" i="14"/>
  <c r="P52" i="14"/>
  <c r="W51" i="14"/>
  <c r="P51" i="14"/>
  <c r="W50" i="14"/>
  <c r="P50" i="14"/>
  <c r="W49" i="14"/>
  <c r="P49" i="14"/>
  <c r="W47" i="14"/>
  <c r="P47" i="14"/>
  <c r="W46" i="14"/>
  <c r="P46" i="14"/>
  <c r="W45" i="14"/>
  <c r="P45" i="14"/>
  <c r="V42" i="14"/>
  <c r="U42" i="14"/>
  <c r="T42" i="14"/>
  <c r="S42" i="14"/>
  <c r="R42" i="14"/>
  <c r="Q42" i="14"/>
  <c r="O42" i="14"/>
  <c r="N42" i="14"/>
  <c r="L42" i="14"/>
  <c r="K42" i="14"/>
  <c r="J42" i="14"/>
  <c r="H42" i="14"/>
  <c r="F42" i="14"/>
  <c r="D42" i="14"/>
  <c r="W41" i="14"/>
  <c r="W40" i="14"/>
  <c r="W39" i="14"/>
  <c r="W38" i="14"/>
  <c r="W31" i="14"/>
  <c r="W30" i="14"/>
  <c r="W29" i="14"/>
  <c r="V26" i="14"/>
  <c r="U26" i="14"/>
  <c r="T26" i="14"/>
  <c r="S26" i="14"/>
  <c r="R26" i="14"/>
  <c r="Q26" i="14"/>
  <c r="O26" i="14"/>
  <c r="N26" i="14"/>
  <c r="L26" i="14"/>
  <c r="K26" i="14"/>
  <c r="H26" i="14"/>
  <c r="F26" i="14"/>
  <c r="D26" i="14"/>
  <c r="W25" i="14"/>
  <c r="P25" i="14"/>
  <c r="W24" i="14"/>
  <c r="P24" i="14"/>
  <c r="W23" i="14"/>
  <c r="P23" i="14"/>
  <c r="W22" i="14"/>
  <c r="P22" i="14"/>
  <c r="W21" i="14"/>
  <c r="P21" i="14"/>
  <c r="W20" i="14"/>
  <c r="P20" i="14"/>
  <c r="W19" i="14"/>
  <c r="P19" i="14"/>
  <c r="W18" i="14"/>
  <c r="P18" i="14"/>
  <c r="W17" i="14"/>
  <c r="P17" i="14"/>
  <c r="W16" i="14"/>
  <c r="P16" i="14"/>
  <c r="W15" i="14"/>
  <c r="P15" i="14"/>
  <c r="W14" i="14"/>
  <c r="P14" i="14"/>
  <c r="W13" i="14"/>
  <c r="P13" i="14"/>
  <c r="W12" i="14"/>
  <c r="P12" i="14"/>
  <c r="W11" i="14"/>
  <c r="P11" i="14"/>
  <c r="W10" i="14"/>
  <c r="P10" i="14"/>
  <c r="W9" i="14"/>
  <c r="P9" i="14"/>
  <c r="W8" i="14"/>
  <c r="P8" i="14"/>
  <c r="W7" i="14"/>
  <c r="P7" i="14"/>
  <c r="W26" i="14" l="1"/>
  <c r="P26" i="14"/>
  <c r="P54" i="14"/>
  <c r="W42" i="14"/>
  <c r="W54" i="14"/>
  <c r="P42" i="14"/>
  <c r="V71" i="12"/>
  <c r="U71" i="12"/>
  <c r="T71" i="12"/>
  <c r="S71" i="12"/>
  <c r="N40" i="12"/>
  <c r="V40" i="12"/>
  <c r="U40" i="12"/>
  <c r="T40" i="12"/>
  <c r="S40" i="12"/>
  <c r="R40" i="12"/>
  <c r="Q40" i="12"/>
  <c r="O40" i="12"/>
  <c r="L40" i="12"/>
  <c r="J9" i="13"/>
  <c r="J7" i="13"/>
  <c r="E43" i="13"/>
  <c r="E44" i="13" s="1"/>
  <c r="K40" i="12"/>
  <c r="E34" i="13"/>
  <c r="E32" i="13"/>
  <c r="E12" i="13"/>
  <c r="E18" i="13"/>
  <c r="E23" i="13"/>
  <c r="E27" i="13"/>
  <c r="H40" i="12"/>
  <c r="F40" i="12"/>
  <c r="W70" i="12"/>
  <c r="W69" i="12"/>
  <c r="W68" i="12"/>
  <c r="W67" i="12"/>
  <c r="W66" i="12"/>
  <c r="W65" i="12"/>
  <c r="W64" i="12"/>
  <c r="P68" i="12"/>
  <c r="P67" i="12"/>
  <c r="P66" i="12"/>
  <c r="P65" i="12"/>
  <c r="W71" i="12" l="1"/>
  <c r="P70" i="12"/>
  <c r="P69" i="12"/>
  <c r="P64" i="12"/>
  <c r="P60" i="12"/>
  <c r="P59" i="12"/>
  <c r="P58" i="12"/>
  <c r="P57" i="12"/>
  <c r="P56" i="12"/>
  <c r="P55" i="12"/>
  <c r="P54" i="12"/>
  <c r="P53" i="12"/>
  <c r="P49" i="12"/>
  <c r="P48" i="12"/>
  <c r="P47" i="12"/>
  <c r="P46" i="12"/>
  <c r="P45" i="12"/>
  <c r="P44" i="12"/>
  <c r="P43" i="12"/>
  <c r="P39" i="12"/>
  <c r="P38" i="12"/>
  <c r="P37" i="12"/>
  <c r="P36" i="12"/>
  <c r="P35" i="12"/>
  <c r="P34" i="12"/>
  <c r="P33" i="12"/>
  <c r="P32" i="12"/>
  <c r="P31" i="12"/>
  <c r="P30" i="12"/>
  <c r="P29" i="12"/>
  <c r="P28" i="12"/>
  <c r="P27" i="12"/>
  <c r="P26" i="12"/>
  <c r="P25" i="12"/>
  <c r="P24" i="12"/>
  <c r="P23" i="12"/>
  <c r="P22" i="12"/>
  <c r="P21" i="12"/>
  <c r="P20" i="12"/>
  <c r="P19" i="12"/>
  <c r="P18" i="12"/>
  <c r="P17" i="12"/>
  <c r="P16" i="12"/>
  <c r="P15" i="12"/>
  <c r="P14" i="12"/>
  <c r="P13" i="12"/>
  <c r="P12" i="12"/>
  <c r="P11" i="12"/>
  <c r="P10" i="12"/>
  <c r="P9" i="12"/>
  <c r="P8" i="12"/>
  <c r="P7" i="12"/>
  <c r="P6" i="12"/>
  <c r="P5" i="12"/>
  <c r="P4" i="12"/>
  <c r="P3" i="12"/>
  <c r="R71" i="12"/>
  <c r="Q71" i="12"/>
  <c r="O71" i="12"/>
  <c r="N71" i="12"/>
  <c r="L71" i="12"/>
  <c r="K71" i="12"/>
  <c r="J71" i="12"/>
  <c r="H71" i="12"/>
  <c r="F71" i="12"/>
  <c r="D71" i="12"/>
  <c r="V61" i="12"/>
  <c r="U61" i="12"/>
  <c r="T61" i="12"/>
  <c r="S61" i="12"/>
  <c r="R61" i="12"/>
  <c r="Q61" i="12"/>
  <c r="O61" i="12"/>
  <c r="N61" i="12"/>
  <c r="L61" i="12"/>
  <c r="K61" i="12"/>
  <c r="J61" i="12"/>
  <c r="H61" i="12"/>
  <c r="G61" i="12"/>
  <c r="F61" i="12"/>
  <c r="D61" i="12"/>
  <c r="W60" i="12"/>
  <c r="W59" i="12"/>
  <c r="W58" i="12"/>
  <c r="W57" i="12"/>
  <c r="W56" i="12"/>
  <c r="W55" i="12"/>
  <c r="W54" i="12"/>
  <c r="W53" i="12"/>
  <c r="V50" i="12"/>
  <c r="U50" i="12"/>
  <c r="T50" i="12"/>
  <c r="S50" i="12"/>
  <c r="R50" i="12"/>
  <c r="Q50" i="12"/>
  <c r="O50" i="12"/>
  <c r="N50" i="12"/>
  <c r="L50" i="12"/>
  <c r="K50" i="12"/>
  <c r="J50" i="12"/>
  <c r="H50" i="12"/>
  <c r="F50" i="12"/>
  <c r="D50" i="12"/>
  <c r="W49" i="12"/>
  <c r="W48" i="12"/>
  <c r="W47" i="12"/>
  <c r="W46" i="12"/>
  <c r="W45" i="12"/>
  <c r="W44" i="12"/>
  <c r="W43" i="12"/>
  <c r="D40" i="12"/>
  <c r="W39" i="12"/>
  <c r="W38" i="12"/>
  <c r="W37" i="12"/>
  <c r="W36" i="12"/>
  <c r="W35" i="12"/>
  <c r="W34" i="12"/>
  <c r="W33" i="12"/>
  <c r="W32" i="12"/>
  <c r="W31" i="12"/>
  <c r="W30" i="12"/>
  <c r="W29" i="12"/>
  <c r="W28" i="12"/>
  <c r="W27" i="12"/>
  <c r="W26" i="12"/>
  <c r="W25" i="12"/>
  <c r="W24" i="12"/>
  <c r="W23" i="12"/>
  <c r="W22" i="12"/>
  <c r="W21" i="12"/>
  <c r="W20" i="12"/>
  <c r="W19" i="12"/>
  <c r="W18" i="12"/>
  <c r="W17" i="12"/>
  <c r="W16" i="12"/>
  <c r="W15" i="12"/>
  <c r="W14" i="12"/>
  <c r="W13" i="12"/>
  <c r="W12" i="12"/>
  <c r="W11" i="12"/>
  <c r="W10" i="12"/>
  <c r="W9" i="12"/>
  <c r="W8" i="12"/>
  <c r="W7" i="12"/>
  <c r="W6" i="12"/>
  <c r="W5" i="12"/>
  <c r="W4" i="12"/>
  <c r="W3" i="12"/>
  <c r="P71" i="12" l="1"/>
  <c r="P50" i="12"/>
  <c r="W40" i="12"/>
  <c r="P40" i="12"/>
  <c r="P61" i="12"/>
  <c r="W61" i="12"/>
  <c r="W50" i="12"/>
  <c r="F69" i="8"/>
  <c r="H69" i="8"/>
  <c r="J69" i="8"/>
  <c r="K69" i="8"/>
  <c r="L69" i="8"/>
  <c r="N69" i="8"/>
  <c r="O69" i="8"/>
  <c r="Q69" i="8"/>
  <c r="R69" i="8"/>
  <c r="S69" i="8"/>
  <c r="T69" i="8"/>
  <c r="U69" i="8"/>
  <c r="V69" i="8"/>
  <c r="F88" i="8"/>
  <c r="G88" i="8"/>
  <c r="H88" i="8"/>
  <c r="J88" i="8"/>
  <c r="K88" i="8"/>
  <c r="L88" i="8"/>
  <c r="N88" i="8"/>
  <c r="O88" i="8"/>
  <c r="Q88" i="8"/>
  <c r="R88" i="8"/>
  <c r="S88" i="8"/>
  <c r="T88" i="8"/>
  <c r="U88" i="8"/>
  <c r="V88" i="8"/>
  <c r="F92" i="8"/>
  <c r="H92" i="8"/>
  <c r="J92" i="8"/>
  <c r="K92" i="8"/>
  <c r="L92" i="8"/>
  <c r="N92" i="8"/>
  <c r="O92" i="8"/>
  <c r="Q92" i="8"/>
  <c r="R92" i="8"/>
  <c r="D92" i="8"/>
  <c r="D88" i="8"/>
  <c r="D69" i="8"/>
  <c r="D43" i="8"/>
  <c r="W4" i="8" l="1"/>
  <c r="W5" i="8"/>
  <c r="W6" i="8"/>
  <c r="W7" i="8"/>
  <c r="W8" i="8"/>
  <c r="W9" i="8"/>
  <c r="W10" i="8"/>
  <c r="W11" i="8"/>
  <c r="W12" i="8"/>
  <c r="W13" i="8"/>
  <c r="W14" i="8"/>
  <c r="W15" i="8"/>
  <c r="W16" i="8"/>
  <c r="W17" i="8"/>
  <c r="W18" i="8"/>
  <c r="W19" i="8"/>
  <c r="W20" i="8"/>
  <c r="W21" i="8"/>
  <c r="W22" i="8"/>
  <c r="W23" i="8"/>
  <c r="W24" i="8"/>
  <c r="W25" i="8"/>
  <c r="W26" i="8"/>
  <c r="W27" i="8"/>
  <c r="W28" i="8"/>
  <c r="W29" i="8"/>
  <c r="W30" i="8"/>
  <c r="W31" i="8"/>
  <c r="W32" i="8"/>
  <c r="W33" i="8"/>
  <c r="W34" i="8"/>
  <c r="W35" i="8"/>
  <c r="W36" i="8"/>
  <c r="W37" i="8"/>
  <c r="W38" i="8"/>
  <c r="W39" i="8"/>
  <c r="W40" i="8"/>
  <c r="W41" i="8"/>
  <c r="W42" i="8"/>
  <c r="W72" i="8"/>
  <c r="W88" i="8" s="1"/>
  <c r="W73" i="8"/>
  <c r="W74" i="8"/>
  <c r="W75" i="8"/>
  <c r="W76" i="8"/>
  <c r="W77" i="8"/>
  <c r="W78" i="8"/>
  <c r="W79" i="8"/>
  <c r="W80" i="8"/>
  <c r="W81" i="8"/>
  <c r="W82" i="8"/>
  <c r="W83" i="8"/>
  <c r="W84" i="8"/>
  <c r="W85" i="8"/>
  <c r="W86" i="8"/>
  <c r="W87" i="8"/>
  <c r="W46" i="8"/>
  <c r="W47" i="8"/>
  <c r="W48" i="8"/>
  <c r="W49" i="8"/>
  <c r="W50" i="8"/>
  <c r="W51" i="8"/>
  <c r="W52" i="8"/>
  <c r="W53" i="8"/>
  <c r="W54" i="8"/>
  <c r="W55" i="8"/>
  <c r="W56" i="8"/>
  <c r="W57" i="8"/>
  <c r="W58" i="8"/>
  <c r="W59" i="8"/>
  <c r="W60" i="8"/>
  <c r="W61" i="8"/>
  <c r="W62" i="8"/>
  <c r="W63" i="8"/>
  <c r="W64" i="8"/>
  <c r="W65" i="8"/>
  <c r="W66" i="8"/>
  <c r="W67" i="8"/>
  <c r="W68" i="8"/>
  <c r="W3" i="8"/>
  <c r="E52" i="9"/>
  <c r="E59" i="9"/>
  <c r="E49" i="9"/>
  <c r="E45" i="9"/>
  <c r="E36" i="9"/>
  <c r="E33" i="9"/>
  <c r="E29" i="9"/>
  <c r="E23" i="9"/>
  <c r="E20" i="9"/>
  <c r="E12" i="9"/>
  <c r="E6" i="9"/>
  <c r="P4" i="8"/>
  <c r="P5" i="8"/>
  <c r="P6" i="8"/>
  <c r="P7" i="8"/>
  <c r="P8" i="8"/>
  <c r="P9" i="8"/>
  <c r="P10" i="8"/>
  <c r="P11" i="8"/>
  <c r="P12" i="8"/>
  <c r="P13" i="8"/>
  <c r="P14" i="8"/>
  <c r="P15" i="8"/>
  <c r="P16" i="8"/>
  <c r="P17" i="8"/>
  <c r="P18" i="8"/>
  <c r="P19" i="8"/>
  <c r="P20" i="8"/>
  <c r="P21" i="8"/>
  <c r="P22" i="8"/>
  <c r="P23" i="8"/>
  <c r="P24" i="8"/>
  <c r="P25" i="8"/>
  <c r="P26" i="8"/>
  <c r="P27" i="8"/>
  <c r="P28" i="8"/>
  <c r="P29" i="8"/>
  <c r="P30" i="8"/>
  <c r="P31" i="8"/>
  <c r="P32" i="8"/>
  <c r="P33" i="8"/>
  <c r="P34" i="8"/>
  <c r="P35" i="8"/>
  <c r="P36" i="8"/>
  <c r="P37" i="8"/>
  <c r="P38" i="8"/>
  <c r="P39" i="8"/>
  <c r="P40" i="8"/>
  <c r="P41" i="8"/>
  <c r="P72" i="8"/>
  <c r="P73" i="8"/>
  <c r="P74" i="8"/>
  <c r="P75" i="8"/>
  <c r="P76" i="8"/>
  <c r="P77" i="8"/>
  <c r="P78" i="8"/>
  <c r="P79" i="8"/>
  <c r="P80" i="8"/>
  <c r="P81" i="8"/>
  <c r="P82" i="8"/>
  <c r="P83" i="8"/>
  <c r="P84" i="8"/>
  <c r="P85" i="8"/>
  <c r="P86" i="8"/>
  <c r="P87" i="8"/>
  <c r="P46" i="8"/>
  <c r="P47" i="8"/>
  <c r="P48" i="8"/>
  <c r="P49" i="8"/>
  <c r="P50" i="8"/>
  <c r="P51" i="8"/>
  <c r="P52" i="8"/>
  <c r="P53" i="8"/>
  <c r="P54" i="8"/>
  <c r="P55" i="8"/>
  <c r="P56" i="8"/>
  <c r="P57" i="8"/>
  <c r="P58" i="8"/>
  <c r="P59" i="8"/>
  <c r="P60" i="8"/>
  <c r="P61" i="8"/>
  <c r="P62" i="8"/>
  <c r="P63" i="8"/>
  <c r="P64" i="8"/>
  <c r="P65" i="8"/>
  <c r="P66" i="8"/>
  <c r="P67" i="8"/>
  <c r="P68" i="8"/>
  <c r="P89" i="8"/>
  <c r="P92" i="8" s="1"/>
  <c r="P90" i="8"/>
  <c r="P91" i="8"/>
  <c r="P42" i="8"/>
  <c r="P3" i="8"/>
  <c r="W69" i="8" l="1"/>
  <c r="P69" i="8"/>
  <c r="P88" i="8"/>
</calcChain>
</file>

<file path=xl/sharedStrings.xml><?xml version="1.0" encoding="utf-8"?>
<sst xmlns="http://schemas.openxmlformats.org/spreadsheetml/2006/main" count="1176" uniqueCount="204">
  <si>
    <t>FHF</t>
  </si>
  <si>
    <t>SEVERITY</t>
  </si>
  <si>
    <t>IBM</t>
  </si>
  <si>
    <t>L</t>
  </si>
  <si>
    <t>T</t>
  </si>
  <si>
    <t>S</t>
  </si>
  <si>
    <t>M</t>
  </si>
  <si>
    <t>Node #</t>
  </si>
  <si>
    <t>Total Hectares</t>
  </si>
  <si>
    <t>Park</t>
  </si>
  <si>
    <t>operating area 1 ha</t>
  </si>
  <si>
    <t>Operating Area 1</t>
  </si>
  <si>
    <t>Operating Area 2</t>
  </si>
  <si>
    <t>Park ha</t>
  </si>
  <si>
    <t>Private Land Ha</t>
  </si>
  <si>
    <t>Operable  (Ha)</t>
  </si>
  <si>
    <t>Inoperable (Ha)</t>
  </si>
  <si>
    <t>operating area 2 ha</t>
  </si>
  <si>
    <t>IBD</t>
  </si>
  <si>
    <t>RESULTS</t>
  </si>
  <si>
    <t>ISSUED BLKS (No harvest data submitted to RESULTS)</t>
  </si>
  <si>
    <t>NODE</t>
  </si>
  <si>
    <t xml:space="preserve">Opening Block </t>
  </si>
  <si>
    <t>Harvest Start</t>
  </si>
  <si>
    <t>Hectares</t>
  </si>
  <si>
    <t>Block Label</t>
  </si>
  <si>
    <t xml:space="preserve"> Operating Areas</t>
  </si>
  <si>
    <t xml:space="preserve">  Parks</t>
  </si>
  <si>
    <t>Private Land</t>
  </si>
  <si>
    <t xml:space="preserve"> Operable Land Base</t>
  </si>
  <si>
    <t>OGMA</t>
  </si>
  <si>
    <t>IBS</t>
  </si>
  <si>
    <t>TOTAL RESULTS Ha</t>
  </si>
  <si>
    <t>(see Harvest Data sheet for Block Info)</t>
  </si>
  <si>
    <t>(see Harvest Data sheet for RESULTS Info)</t>
  </si>
  <si>
    <t>Total Issued Blk Ha</t>
  </si>
  <si>
    <t>IBM / IBD /IBS Polys 2017</t>
  </si>
  <si>
    <t>NW</t>
  </si>
  <si>
    <t>FD &gt;= 60 years old</t>
  </si>
  <si>
    <t>Fd (Ha) 67-100%</t>
  </si>
  <si>
    <t>Fd(Ha) 33-66%</t>
  </si>
  <si>
    <t>Fd (Ha) 1-32%</t>
  </si>
  <si>
    <t>Fd &lt; 60 years</t>
  </si>
  <si>
    <t>Fd (Ha) 33%+</t>
  </si>
  <si>
    <t>Fd (Ha) 0%</t>
  </si>
  <si>
    <t>Stella-Jones A18992</t>
  </si>
  <si>
    <t>BCTS Vernon</t>
  </si>
  <si>
    <t>RCFC TFL56</t>
  </si>
  <si>
    <t>Stella-Jones A32826</t>
  </si>
  <si>
    <t>Revelstoke National Park</t>
  </si>
  <si>
    <t>A55740 BLK 1</t>
  </si>
  <si>
    <t>A90922 BLK K5ZX</t>
  </si>
  <si>
    <t>Pl&gt;= 60 years old</t>
  </si>
  <si>
    <t>Pl&lt; 60 years</t>
  </si>
  <si>
    <t>Pl (Ha) 67-100%</t>
  </si>
  <si>
    <t>Pl (Ha) 33-66%</t>
  </si>
  <si>
    <t>Pl (Ha) 1-32%</t>
  </si>
  <si>
    <t>Pl (Ha) 33%+</t>
  </si>
  <si>
    <t>W0461 B SCHEDULE_B</t>
  </si>
  <si>
    <t>Downie A31102</t>
  </si>
  <si>
    <t>A18992 CP 22 BLK 8</t>
  </si>
  <si>
    <t>Se (Ha) 67-100%</t>
  </si>
  <si>
    <t>Spruce&lt; 60 years</t>
  </si>
  <si>
    <t>Spruce&gt;= 60 years old</t>
  </si>
  <si>
    <t>Se (Ha) 33-66%</t>
  </si>
  <si>
    <t>Se(Ha) 1-32%</t>
  </si>
  <si>
    <t>Se (Ha) 33%+</t>
  </si>
  <si>
    <t>Se (Ha) 0%</t>
  </si>
  <si>
    <t>Operating Area 3</t>
  </si>
  <si>
    <t>operating area 3 ha</t>
  </si>
  <si>
    <t>W1834 C SCHEDULE_B</t>
  </si>
  <si>
    <t>W0461 A SCHEDULE_B</t>
  </si>
  <si>
    <t>2017 IBM IBD IBS REVELSTOKE TSA - RESULTS Openings &amp; Issued Blocks</t>
  </si>
  <si>
    <t>A32826 CP 32 BLK 75</t>
  </si>
  <si>
    <t>-711130000</t>
  </si>
  <si>
    <t>A31102 CP 951 BLK 10</t>
  </si>
  <si>
    <t>A31102 CP 951 BLK 7</t>
  </si>
  <si>
    <t>-710720000</t>
  </si>
  <si>
    <t>-711040000</t>
  </si>
  <si>
    <t>-710730000</t>
  </si>
  <si>
    <t>W1834 CP B BLK 1</t>
  </si>
  <si>
    <t>T0662 CP A BLK 1</t>
  </si>
  <si>
    <t>-715080000</t>
  </si>
  <si>
    <t>A32826 CP 37 BLK 93</t>
  </si>
  <si>
    <t>A95116 BLK K6YJ</t>
  </si>
  <si>
    <t>A05611 BLK 4</t>
  </si>
  <si>
    <t>A66442 BLK 3</t>
  </si>
  <si>
    <t>A55227 CP L BLK 1</t>
  </si>
  <si>
    <t>A55227 CP B BLK 6</t>
  </si>
  <si>
    <t>A19005 CP 7 BLK 1</t>
  </si>
  <si>
    <t>A31102 CP 714 BLK 1</t>
  </si>
  <si>
    <t>A31102 CP 714 BLK 2</t>
  </si>
  <si>
    <t>A31102 CP 714 BLK 3</t>
  </si>
  <si>
    <t>A31102 CP 702 BLK 1</t>
  </si>
  <si>
    <t>A93945 BLK K6LH</t>
  </si>
  <si>
    <t>A92427 BLK K6PY</t>
  </si>
  <si>
    <t>A92427 BLK K6M5</t>
  </si>
  <si>
    <t>A92777 BLK K6BR</t>
  </si>
  <si>
    <t>A47860 BLK 2</t>
  </si>
  <si>
    <t>1235452</t>
  </si>
  <si>
    <t>A45423 BLK 1</t>
  </si>
  <si>
    <t>A45422 BLK 1</t>
  </si>
  <si>
    <t>A19002 CP 2 BLK 2</t>
  </si>
  <si>
    <t>A86103 BLK K6CA</t>
  </si>
  <si>
    <t>-714940000</t>
  </si>
  <si>
    <t>A87506 BLK K6BQ</t>
  </si>
  <si>
    <t>A31102 CP 201 BLK 11</t>
  </si>
  <si>
    <t>A31102 CP 951 BLK 8</t>
  </si>
  <si>
    <t>A31102 CP 951 BLK 1</t>
  </si>
  <si>
    <t>A31102 CP 168 BLK 6</t>
  </si>
  <si>
    <t>A10295 CP N BLK 2</t>
  </si>
  <si>
    <t>1235930</t>
  </si>
  <si>
    <t>A32826 CP 30 BLK 71</t>
  </si>
  <si>
    <t>A18992 CP 11 BLK 4</t>
  </si>
  <si>
    <t>A18992 CP 11 BLK 3</t>
  </si>
  <si>
    <t>TOTAL</t>
  </si>
  <si>
    <t xml:space="preserve">TOTAL </t>
  </si>
  <si>
    <t>IBM / IBD /IBS Polys 2018</t>
  </si>
  <si>
    <t>2018 IBM IBD IBS REVELSTOKE TSA - RESULTS Openings &amp; Issued Blocks</t>
  </si>
  <si>
    <t>Operating Area 1 (Map_Label)</t>
  </si>
  <si>
    <t>Includes species codes FD and FDI</t>
  </si>
  <si>
    <t>Includes species codes S, SE, SW, SX and SXW</t>
  </si>
  <si>
    <t>uses Forest Fil, Cut Permti and Cut_Block for Opening Block column, use Disturbance for Harvest Start column</t>
  </si>
  <si>
    <t>uses Forest Fil, Cut Permit and Cut_Block for Block Label column</t>
  </si>
  <si>
    <t>RESULTS*</t>
  </si>
  <si>
    <t>ISSUED BLKS (No harvest data submitted to RESULTS)**</t>
  </si>
  <si>
    <t>W1834 D SCHEDULE_B</t>
  </si>
  <si>
    <t>TFL23 CP 128</t>
  </si>
  <si>
    <t>&lt;Null&gt;</t>
  </si>
  <si>
    <t>TFL23</t>
  </si>
  <si>
    <t>A32826 CP 37 Blk 93</t>
  </si>
  <si>
    <t>W1834 CP B Blk 1</t>
  </si>
  <si>
    <t>A19000 CP 1 Blk E</t>
  </si>
  <si>
    <t>W0461 CP DD Blk 15</t>
  </si>
  <si>
    <t xml:space="preserve"> </t>
  </si>
  <si>
    <t>A31102 CP 428 Blk 2</t>
  </si>
  <si>
    <t>A31097 Blk 1</t>
  </si>
  <si>
    <t>A31102 CP 451 Blk 2</t>
  </si>
  <si>
    <t>TFL56 CP 353 Blk 4</t>
  </si>
  <si>
    <t>A55740 Blk 1</t>
  </si>
  <si>
    <t>A90922 Blk K5ZX</t>
  </si>
  <si>
    <t>A31102 CP 201 Blk 11</t>
  </si>
  <si>
    <t>A19002 CP 2 Blk 4</t>
  </si>
  <si>
    <t>W1834 CP A Blk D7</t>
  </si>
  <si>
    <t>W1834 CP EE Blk 1</t>
  </si>
  <si>
    <t>TFL56 CP 160 Blk 2</t>
  </si>
  <si>
    <t>T0643 CP E Blk 9</t>
  </si>
  <si>
    <t>A90656 Blk K6GS</t>
  </si>
  <si>
    <t>TFL23 CP 117 Blk 51</t>
  </si>
  <si>
    <t>A55227 CP M Blk 1</t>
  </si>
  <si>
    <t>A32826 CP 35 Blk 13</t>
  </si>
  <si>
    <t>A92427 Blk K6M6</t>
  </si>
  <si>
    <t>A31102 CP 956 Blk 120</t>
  </si>
  <si>
    <t>A93945 Blk K6LH</t>
  </si>
  <si>
    <t>*only for when there are AOS_RESULTS_Select_Revelstoke_2019 values for a node</t>
  </si>
  <si>
    <t>**only for when there are AOS_IssuedBlks_Select_Boundary_2019 values for a node</t>
  </si>
  <si>
    <t>IBM / IBD /IBS Polys 2019</t>
  </si>
  <si>
    <t>2019 IBM IBD IBS REVELSTOKE TSA - RESULTS Openings &amp; Issued Blocks</t>
  </si>
  <si>
    <t>A20193</t>
  </si>
  <si>
    <t>uses Forest Fil, Cut Permit and Cut_Block for Opening Block column, use Disturbance for Harvest Start column</t>
  </si>
  <si>
    <t>BC Timber Sales - Vernon TSL</t>
  </si>
  <si>
    <t>INTERFOR TFL23</t>
  </si>
  <si>
    <t>Stella-Jones Canada Inc. A18992</t>
  </si>
  <si>
    <t>Downie Street Sawmills Ltd. A31102</t>
  </si>
  <si>
    <t>Stella-Jones Canada Inc. A32826</t>
  </si>
  <si>
    <t>*only for when there are AOS_RESULTS_Select_Revelstoke_2020 values for a node</t>
  </si>
  <si>
    <t>**only for when there are AOS_IssuedBlks_Select_Revelstoke_2020 values for a node</t>
  </si>
  <si>
    <t>TFL23 CP 139 Blk 76</t>
  </si>
  <si>
    <t>A31102 CP 951 Blk 8</t>
  </si>
  <si>
    <t>A31102 CP 951 Blk 1</t>
  </si>
  <si>
    <t>A18992 CP 2 Blk 4</t>
  </si>
  <si>
    <t>A31102 CP 706 Blk 5</t>
  </si>
  <si>
    <t>A19005 CP 7 Blk 1</t>
  </si>
  <si>
    <t>TFL23 CP 126</t>
  </si>
  <si>
    <t>A92427 Blk K6M5</t>
  </si>
  <si>
    <t>TA0440 Blk K7Q0</t>
  </si>
  <si>
    <t>Example of the Concat funtion to aid in merging cell contents for Opening Block column</t>
  </si>
  <si>
    <t>IBM / IBD /IBS/NW Polys 2019</t>
  </si>
  <si>
    <t>2019 IBM IBD IBS NW Revelstoke TSA - RESULTS Openings &amp; Issued Blocks</t>
  </si>
  <si>
    <t>null</t>
  </si>
  <si>
    <t>A18992 CP24 Blk2</t>
  </si>
  <si>
    <t>A31102 CP951 Blk8</t>
  </si>
  <si>
    <t>A31102 CP956 Blk120</t>
  </si>
  <si>
    <t>A31102 CP951 Blk2</t>
  </si>
  <si>
    <t>TFL23 CP100 Blk&lt;Null&gt;</t>
  </si>
  <si>
    <t>A32826 CP49 Blk124</t>
  </si>
  <si>
    <t>A32826 CP37 Blk93</t>
  </si>
  <si>
    <t>A18992 CP11 Blk5</t>
  </si>
  <si>
    <t>A32826 CP30 Blk73</t>
  </si>
  <si>
    <t>A18992 CP26 Blk13</t>
  </si>
  <si>
    <t>A09019 CPP Blk11</t>
  </si>
  <si>
    <t>A18992 CP3 Blk&lt;Null&gt;</t>
  </si>
  <si>
    <t>A70553 CP  Blk1</t>
  </si>
  <si>
    <t>W0461 CPKK Blk27</t>
  </si>
  <si>
    <t>Fd (Ha) 5-33%</t>
  </si>
  <si>
    <t>Fd (Ha) 0-5%</t>
  </si>
  <si>
    <t>Sx</t>
  </si>
  <si>
    <t>Sx (Ha) 67-100%</t>
  </si>
  <si>
    <t>Sx (Ha) 33-66%</t>
  </si>
  <si>
    <t>Sx (Ha) 5-33%</t>
  </si>
  <si>
    <t>Sx (ha) 0-5%</t>
  </si>
  <si>
    <t>Sx (ha) 0%</t>
  </si>
  <si>
    <t>-</t>
  </si>
  <si>
    <t>FD Susceptibility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</si>
</sst>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6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8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006100"/>
      <name val="Calibri"/>
      <family val="2"/>
      <scheme val="minor"/>
    </font>
    <font>
      <sz val="14"/>
      <color rgb="FF9C0006"/>
      <name val="Calibri"/>
      <family val="2"/>
      <scheme val="minor"/>
    </font>
    <font>
      <sz val="14"/>
      <color rgb="FF9C6500"/>
      <name val="Calibri"/>
      <family val="2"/>
      <scheme val="minor"/>
    </font>
    <font>
      <sz val="14"/>
      <color rgb="FF3F3F76"/>
      <name val="Calibri"/>
      <family val="2"/>
      <scheme val="minor"/>
    </font>
    <font>
      <b/>
      <sz val="14"/>
      <color rgb="FF3F3F3F"/>
      <name val="Calibri"/>
      <family val="2"/>
      <scheme val="minor"/>
    </font>
    <font>
      <b/>
      <sz val="14"/>
      <color rgb="FFFA7D00"/>
      <name val="Calibri"/>
      <family val="2"/>
      <scheme val="minor"/>
    </font>
    <font>
      <sz val="14"/>
      <color rgb="FFFA7D0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rgb="FFFF0000"/>
      <name val="Calibri"/>
      <family val="2"/>
      <scheme val="minor"/>
    </font>
    <font>
      <i/>
      <sz val="14"/>
      <color rgb="FF7F7F7F"/>
      <name val="Calibri"/>
      <family val="2"/>
      <scheme val="minor"/>
    </font>
    <font>
      <sz val="14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</fonts>
  <fills count="4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37">
    <xf numFmtId="0" fontId="0" fillId="0" borderId="0"/>
    <xf numFmtId="0" fontId="5" fillId="0" borderId="0" applyNumberFormat="0" applyFill="0" applyBorder="0" applyAlignment="0" applyProtection="0"/>
    <xf numFmtId="0" fontId="6" fillId="0" borderId="1" applyNumberFormat="0" applyFill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4" applyNumberFormat="0" applyAlignment="0" applyProtection="0"/>
    <xf numFmtId="0" fontId="13" fillId="6" borderId="5" applyNumberFormat="0" applyAlignment="0" applyProtection="0"/>
    <xf numFmtId="0" fontId="14" fillId="6" borderId="4" applyNumberFormat="0" applyAlignment="0" applyProtection="0"/>
    <xf numFmtId="0" fontId="15" fillId="0" borderId="6" applyNumberFormat="0" applyFill="0" applyAlignment="0" applyProtection="0"/>
    <xf numFmtId="0" fontId="16" fillId="7" borderId="7" applyNumberFormat="0" applyAlignment="0" applyProtection="0"/>
    <xf numFmtId="0" fontId="17" fillId="0" borderId="0" applyNumberFormat="0" applyFill="0" applyBorder="0" applyAlignment="0" applyProtection="0"/>
    <xf numFmtId="0" fontId="4" fillId="8" borderId="8" applyNumberFormat="0" applyFon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20" fillId="28" borderId="0" applyNumberFormat="0" applyBorder="0" applyAlignment="0" applyProtection="0"/>
    <xf numFmtId="0" fontId="20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20" fillId="32" borderId="0" applyNumberFormat="0" applyBorder="0" applyAlignment="0" applyProtection="0"/>
    <xf numFmtId="0" fontId="33" fillId="4" borderId="0" applyNumberFormat="0" applyBorder="0" applyAlignment="0" applyProtection="0"/>
    <xf numFmtId="0" fontId="31" fillId="2" borderId="0" applyNumberFormat="0" applyBorder="0" applyAlignment="0" applyProtection="0"/>
    <xf numFmtId="0" fontId="34" fillId="5" borderId="4" applyNumberFormat="0" applyAlignment="0" applyProtection="0"/>
    <xf numFmtId="0" fontId="35" fillId="6" borderId="5" applyNumberFormat="0" applyAlignment="0" applyProtection="0"/>
    <xf numFmtId="0" fontId="37" fillId="0" borderId="6" applyNumberFormat="0" applyFill="0" applyAlignment="0" applyProtection="0"/>
    <xf numFmtId="0" fontId="32" fillId="3" borderId="0" applyNumberFormat="0" applyBorder="0" applyAlignment="0" applyProtection="0"/>
    <xf numFmtId="0" fontId="36" fillId="6" borderId="4" applyNumberFormat="0" applyAlignment="0" applyProtection="0"/>
    <xf numFmtId="0" fontId="30" fillId="0" borderId="0"/>
    <xf numFmtId="0" fontId="38" fillId="7" borderId="7" applyNumberFormat="0" applyAlignment="0" applyProtection="0"/>
    <xf numFmtId="0" fontId="39" fillId="0" borderId="0" applyNumberFormat="0" applyFill="0" applyBorder="0" applyAlignment="0" applyProtection="0"/>
    <xf numFmtId="0" fontId="30" fillId="8" borderId="8" applyNumberFormat="0" applyFont="0" applyAlignment="0" applyProtection="0"/>
    <xf numFmtId="0" fontId="40" fillId="0" borderId="0" applyNumberFormat="0" applyFill="0" applyBorder="0" applyAlignment="0" applyProtection="0"/>
    <xf numFmtId="0" fontId="29" fillId="0" borderId="9" applyNumberFormat="0" applyFill="0" applyAlignment="0" applyProtection="0"/>
    <xf numFmtId="0" fontId="41" fillId="9" borderId="0" applyNumberFormat="0" applyBorder="0" applyAlignment="0" applyProtection="0"/>
    <xf numFmtId="0" fontId="30" fillId="10" borderId="0" applyNumberFormat="0" applyBorder="0" applyAlignment="0" applyProtection="0"/>
    <xf numFmtId="0" fontId="30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30" fillId="14" borderId="0" applyNumberFormat="0" applyBorder="0" applyAlignment="0" applyProtection="0"/>
    <xf numFmtId="0" fontId="30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30" fillId="18" borderId="0" applyNumberFormat="0" applyBorder="0" applyAlignment="0" applyProtection="0"/>
    <xf numFmtId="0" fontId="30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30" fillId="22" borderId="0" applyNumberFormat="0" applyBorder="0" applyAlignment="0" applyProtection="0"/>
    <xf numFmtId="0" fontId="30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30" fillId="26" borderId="0" applyNumberFormat="0" applyBorder="0" applyAlignment="0" applyProtection="0"/>
    <xf numFmtId="0" fontId="30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30" fillId="30" borderId="0" applyNumberFormat="0" applyBorder="0" applyAlignment="0" applyProtection="0"/>
    <xf numFmtId="0" fontId="30" fillId="31" borderId="0" applyNumberFormat="0" applyBorder="0" applyAlignment="0" applyProtection="0"/>
    <xf numFmtId="0" fontId="41" fillId="32" borderId="0" applyNumberFormat="0" applyBorder="0" applyAlignment="0" applyProtection="0"/>
    <xf numFmtId="0" fontId="3" fillId="0" borderId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" fillId="19" borderId="0" applyNumberFormat="0" applyBorder="0" applyAlignment="0" applyProtection="0"/>
    <xf numFmtId="0" fontId="20" fillId="28" borderId="0" applyNumberFormat="0" applyBorder="0" applyAlignment="0" applyProtection="0"/>
    <xf numFmtId="0" fontId="9" fillId="2" borderId="0" applyNumberFormat="0" applyBorder="0" applyAlignment="0" applyProtection="0"/>
    <xf numFmtId="0" fontId="4" fillId="27" borderId="0" applyNumberFormat="0" applyBorder="0" applyAlignment="0" applyProtection="0"/>
    <xf numFmtId="0" fontId="16" fillId="7" borderId="7" applyNumberFormat="0" applyAlignment="0" applyProtection="0"/>
    <xf numFmtId="0" fontId="4" fillId="23" borderId="0" applyNumberFormat="0" applyBorder="0" applyAlignment="0" applyProtection="0"/>
    <xf numFmtId="0" fontId="14" fillId="6" borderId="4" applyNumberFormat="0" applyAlignment="0" applyProtection="0"/>
    <xf numFmtId="0" fontId="4" fillId="8" borderId="8" applyNumberFormat="0" applyFont="0" applyAlignment="0" applyProtection="0"/>
    <xf numFmtId="0" fontId="20" fillId="32" borderId="0" applyNumberFormat="0" applyBorder="0" applyAlignment="0" applyProtection="0"/>
    <xf numFmtId="0" fontId="20" fillId="24" borderId="0" applyNumberFormat="0" applyBorder="0" applyAlignment="0" applyProtection="0"/>
    <xf numFmtId="0" fontId="4" fillId="0" borderId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4" applyNumberFormat="0" applyAlignment="0" applyProtection="0"/>
    <xf numFmtId="0" fontId="13" fillId="6" borderId="5" applyNumberFormat="0" applyAlignment="0" applyProtection="0"/>
    <xf numFmtId="0" fontId="14" fillId="6" borderId="4" applyNumberFormat="0" applyAlignment="0" applyProtection="0"/>
    <xf numFmtId="0" fontId="15" fillId="0" borderId="6" applyNumberFormat="0" applyFill="0" applyAlignment="0" applyProtection="0"/>
    <xf numFmtId="0" fontId="16" fillId="7" borderId="7" applyNumberFormat="0" applyAlignment="0" applyProtection="0"/>
    <xf numFmtId="0" fontId="17" fillId="0" borderId="0" applyNumberFormat="0" applyFill="0" applyBorder="0" applyAlignment="0" applyProtection="0"/>
    <xf numFmtId="0" fontId="4" fillId="8" borderId="8" applyNumberFormat="0" applyFon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20" fillId="28" borderId="0" applyNumberFormat="0" applyBorder="0" applyAlignment="0" applyProtection="0"/>
    <xf numFmtId="0" fontId="20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20" fillId="32" borderId="0" applyNumberFormat="0" applyBorder="0" applyAlignment="0" applyProtection="0"/>
    <xf numFmtId="0" fontId="1" fillId="0" borderId="0"/>
    <xf numFmtId="0" fontId="20" fillId="16" borderId="0" applyNumberFormat="0" applyBorder="0" applyAlignment="0" applyProtection="0"/>
    <xf numFmtId="0" fontId="4" fillId="0" borderId="0"/>
    <xf numFmtId="0" fontId="1" fillId="8" borderId="8" applyNumberFormat="0" applyFont="0" applyAlignment="0" applyProtection="0"/>
    <xf numFmtId="0" fontId="10" fillId="3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0" fillId="17" borderId="0" applyNumberFormat="0" applyBorder="0" applyAlignment="0" applyProtection="0"/>
    <xf numFmtId="0" fontId="13" fillId="6" borderId="5" applyNumberFormat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8" fillId="0" borderId="0" applyNumberFormat="0" applyFill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0" fillId="21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22" borderId="0" applyNumberFormat="0" applyBorder="0" applyAlignment="0" applyProtection="0"/>
    <xf numFmtId="0" fontId="19" fillId="0" borderId="9" applyNumberFormat="0" applyFill="0" applyAlignment="0" applyProtection="0"/>
    <xf numFmtId="0" fontId="4" fillId="26" borderId="0" applyNumberFormat="0" applyBorder="0" applyAlignment="0" applyProtection="0"/>
    <xf numFmtId="0" fontId="15" fillId="0" borderId="6" applyNumberFormat="0" applyFill="0" applyAlignment="0" applyProtection="0"/>
    <xf numFmtId="0" fontId="11" fillId="4" borderId="0" applyNumberFormat="0" applyBorder="0" applyAlignment="0" applyProtection="0"/>
    <xf numFmtId="0" fontId="4" fillId="10" borderId="0" applyNumberFormat="0" applyBorder="0" applyAlignment="0" applyProtection="0"/>
    <xf numFmtId="0" fontId="12" fillId="5" borderId="4" applyNumberFormat="0" applyAlignment="0" applyProtection="0"/>
    <xf numFmtId="0" fontId="20" fillId="13" borderId="0" applyNumberFormat="0" applyBorder="0" applyAlignment="0" applyProtection="0"/>
    <xf numFmtId="0" fontId="4" fillId="31" borderId="0" applyNumberFormat="0" applyBorder="0" applyAlignment="0" applyProtection="0"/>
    <xf numFmtId="0" fontId="17" fillId="0" borderId="0" applyNumberFormat="0" applyFill="0" applyBorder="0" applyAlignment="0" applyProtection="0"/>
    <xf numFmtId="0" fontId="4" fillId="18" borderId="0" applyNumberFormat="0" applyBorder="0" applyAlignment="0" applyProtection="0"/>
    <xf numFmtId="0" fontId="20" fillId="29" borderId="0" applyNumberFormat="0" applyBorder="0" applyAlignment="0" applyProtection="0"/>
    <xf numFmtId="0" fontId="20" fillId="20" borderId="0" applyNumberFormat="0" applyBorder="0" applyAlignment="0" applyProtection="0"/>
    <xf numFmtId="0" fontId="20" fillId="12" borderId="0" applyNumberFormat="0" applyBorder="0" applyAlignment="0" applyProtection="0"/>
    <xf numFmtId="0" fontId="20" fillId="25" borderId="0" applyNumberFormat="0" applyBorder="0" applyAlignment="0" applyProtection="0"/>
    <xf numFmtId="0" fontId="4" fillId="30" borderId="0" applyNumberFormat="0" applyBorder="0" applyAlignment="0" applyProtection="0"/>
    <xf numFmtId="0" fontId="20" fillId="9" borderId="0" applyNumberFormat="0" applyBorder="0" applyAlignment="0" applyProtection="0"/>
    <xf numFmtId="0" fontId="4" fillId="14" borderId="0" applyNumberFormat="0" applyBorder="0" applyAlignment="0" applyProtection="0"/>
  </cellStyleXfs>
  <cellXfs count="370">
    <xf numFmtId="0" fontId="0" fillId="0" borderId="0" xfId="0"/>
    <xf numFmtId="1" fontId="0" fillId="33" borderId="10" xfId="0" applyNumberFormat="1" applyFill="1" applyBorder="1" applyAlignment="1">
      <alignment horizontal="center"/>
    </xf>
    <xf numFmtId="1" fontId="19" fillId="33" borderId="10" xfId="0" applyNumberFormat="1" applyFont="1" applyFill="1" applyBorder="1" applyAlignment="1">
      <alignment horizontal="center" vertical="center" wrapText="1"/>
    </xf>
    <xf numFmtId="1" fontId="25" fillId="33" borderId="10" xfId="0" applyNumberFormat="1" applyFont="1" applyFill="1" applyBorder="1" applyAlignment="1">
      <alignment horizontal="center" vertical="center" wrapText="1"/>
    </xf>
    <xf numFmtId="164" fontId="0" fillId="34" borderId="10" xfId="0" applyNumberFormat="1" applyFill="1" applyBorder="1" applyAlignment="1">
      <alignment horizontal="center"/>
    </xf>
    <xf numFmtId="164" fontId="19" fillId="34" borderId="10" xfId="0" applyNumberFormat="1" applyFont="1" applyFill="1" applyBorder="1" applyAlignment="1">
      <alignment horizontal="center"/>
    </xf>
    <xf numFmtId="164" fontId="19" fillId="33" borderId="10" xfId="0" applyNumberFormat="1" applyFont="1" applyFill="1" applyBorder="1" applyAlignment="1">
      <alignment horizontal="center" vertical="center" wrapText="1"/>
    </xf>
    <xf numFmtId="1" fontId="19" fillId="38" borderId="10" xfId="0" applyNumberFormat="1" applyFont="1" applyFill="1" applyBorder="1" applyAlignment="1">
      <alignment horizontal="center" vertical="center" wrapText="1"/>
    </xf>
    <xf numFmtId="0" fontId="0" fillId="38" borderId="10" xfId="0" applyFill="1" applyBorder="1" applyAlignment="1">
      <alignment horizontal="center"/>
    </xf>
    <xf numFmtId="164" fontId="22" fillId="34" borderId="10" xfId="0" applyNumberFormat="1" applyFont="1" applyFill="1" applyBorder="1" applyAlignment="1">
      <alignment horizontal="center"/>
    </xf>
    <xf numFmtId="164" fontId="0" fillId="38" borderId="10" xfId="0" applyNumberFormat="1" applyFill="1" applyBorder="1" applyAlignment="1">
      <alignment horizontal="center"/>
    </xf>
    <xf numFmtId="0" fontId="0" fillId="34" borderId="10" xfId="0" applyFill="1" applyBorder="1" applyAlignment="1">
      <alignment horizontal="center"/>
    </xf>
    <xf numFmtId="0" fontId="19" fillId="38" borderId="0" xfId="0" applyFont="1" applyFill="1" applyBorder="1" applyAlignment="1">
      <alignment horizontal="center"/>
    </xf>
    <xf numFmtId="0" fontId="0" fillId="38" borderId="0" xfId="0" applyFill="1"/>
    <xf numFmtId="14" fontId="0" fillId="0" borderId="10" xfId="0" applyNumberFormat="1" applyBorder="1" applyAlignment="1">
      <alignment horizontal="center"/>
    </xf>
    <xf numFmtId="0" fontId="0" fillId="33" borderId="10" xfId="0" applyFill="1" applyBorder="1" applyAlignment="1">
      <alignment horizontal="center"/>
    </xf>
    <xf numFmtId="0" fontId="19" fillId="38" borderId="0" xfId="0" applyFont="1" applyFill="1" applyBorder="1" applyAlignment="1">
      <alignment horizontal="left"/>
    </xf>
    <xf numFmtId="0" fontId="0" fillId="0" borderId="0" xfId="0" applyFill="1"/>
    <xf numFmtId="0" fontId="0" fillId="0" borderId="0" xfId="0" applyFill="1" applyBorder="1" applyAlignment="1">
      <alignment horizontal="center"/>
    </xf>
    <xf numFmtId="0" fontId="0" fillId="0" borderId="0" xfId="0" applyFill="1" applyBorder="1"/>
    <xf numFmtId="164" fontId="19" fillId="36" borderId="10" xfId="0" applyNumberFormat="1" applyFont="1" applyFill="1" applyBorder="1" applyAlignment="1">
      <alignment horizontal="center"/>
    </xf>
    <xf numFmtId="0" fontId="0" fillId="0" borderId="0" xfId="0" applyBorder="1"/>
    <xf numFmtId="164" fontId="27" fillId="34" borderId="10" xfId="0" applyNumberFormat="1" applyFont="1" applyFill="1" applyBorder="1" applyAlignment="1">
      <alignment horizontal="center" vertical="center" wrapText="1"/>
    </xf>
    <xf numFmtId="164" fontId="0" fillId="35" borderId="10" xfId="0" applyNumberFormat="1" applyFill="1" applyBorder="1" applyAlignment="1">
      <alignment horizontal="center"/>
    </xf>
    <xf numFmtId="0" fontId="0" fillId="38" borderId="0" xfId="0" applyFont="1" applyFill="1" applyBorder="1" applyAlignment="1">
      <alignment horizontal="left"/>
    </xf>
    <xf numFmtId="0" fontId="0" fillId="38" borderId="0" xfId="0" applyFont="1" applyFill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left"/>
    </xf>
    <xf numFmtId="164" fontId="4" fillId="33" borderId="10" xfId="49" applyNumberFormat="1" applyFont="1" applyFill="1" applyBorder="1" applyAlignment="1">
      <alignment horizontal="center"/>
    </xf>
    <xf numFmtId="1" fontId="4" fillId="33" borderId="10" xfId="49" applyNumberFormat="1" applyFont="1" applyFill="1" applyBorder="1" applyAlignment="1">
      <alignment horizontal="center"/>
    </xf>
    <xf numFmtId="0" fontId="0" fillId="36" borderId="0" xfId="0" applyFill="1"/>
    <xf numFmtId="0" fontId="19" fillId="39" borderId="10" xfId="0" applyFont="1" applyFill="1" applyBorder="1" applyAlignment="1">
      <alignment horizontal="center" wrapText="1"/>
    </xf>
    <xf numFmtId="1" fontId="19" fillId="39" borderId="10" xfId="0" applyNumberFormat="1" applyFont="1" applyFill="1" applyBorder="1" applyAlignment="1">
      <alignment horizontal="center" vertical="center" wrapText="1"/>
    </xf>
    <xf numFmtId="164" fontId="0" fillId="39" borderId="10" xfId="79" applyNumberFormat="1" applyFont="1" applyFill="1" applyBorder="1" applyAlignment="1">
      <alignment horizontal="center"/>
    </xf>
    <xf numFmtId="164" fontId="0" fillId="39" borderId="10" xfId="0" applyNumberFormat="1" applyFont="1" applyFill="1" applyBorder="1" applyAlignment="1">
      <alignment horizontal="center"/>
    </xf>
    <xf numFmtId="0" fontId="0" fillId="39" borderId="10" xfId="0" applyFont="1" applyFill="1" applyBorder="1" applyAlignment="1">
      <alignment horizontal="center"/>
    </xf>
    <xf numFmtId="164" fontId="19" fillId="39" borderId="10" xfId="0" applyNumberFormat="1" applyFont="1" applyFill="1" applyBorder="1" applyAlignment="1">
      <alignment horizontal="center"/>
    </xf>
    <xf numFmtId="164" fontId="19" fillId="40" borderId="10" xfId="0" applyNumberFormat="1" applyFont="1" applyFill="1" applyBorder="1" applyAlignment="1">
      <alignment horizontal="center"/>
    </xf>
    <xf numFmtId="0" fontId="29" fillId="0" borderId="10" xfId="0" applyFont="1" applyBorder="1" applyAlignment="1">
      <alignment horizontal="center"/>
    </xf>
    <xf numFmtId="164" fontId="19" fillId="36" borderId="11" xfId="0" applyNumberFormat="1" applyFont="1" applyFill="1" applyBorder="1" applyAlignment="1">
      <alignment horizontal="center"/>
    </xf>
    <xf numFmtId="164" fontId="0" fillId="40" borderId="10" xfId="0" applyNumberFormat="1" applyFill="1" applyBorder="1" applyAlignment="1">
      <alignment horizontal="center"/>
    </xf>
    <xf numFmtId="164" fontId="23" fillId="37" borderId="10" xfId="0" applyNumberFormat="1" applyFont="1" applyFill="1" applyBorder="1" applyAlignment="1">
      <alignment horizontal="center" vertical="center" wrapText="1"/>
    </xf>
    <xf numFmtId="164" fontId="23" fillId="41" borderId="10" xfId="0" applyNumberFormat="1" applyFont="1" applyFill="1" applyBorder="1" applyAlignment="1">
      <alignment horizontal="center" vertical="center" wrapText="1"/>
    </xf>
    <xf numFmtId="164" fontId="24" fillId="41" borderId="10" xfId="0" applyNumberFormat="1" applyFont="1" applyFill="1" applyBorder="1" applyAlignment="1">
      <alignment horizontal="center" wrapText="1"/>
    </xf>
    <xf numFmtId="0" fontId="26" fillId="41" borderId="10" xfId="0" applyFont="1" applyFill="1" applyBorder="1" applyAlignment="1">
      <alignment horizontal="center" vertical="center" wrapText="1"/>
    </xf>
    <xf numFmtId="0" fontId="26" fillId="37" borderId="10" xfId="0" applyFont="1" applyFill="1" applyBorder="1" applyAlignment="1">
      <alignment horizontal="center" vertical="center" wrapText="1"/>
    </xf>
    <xf numFmtId="164" fontId="4" fillId="41" borderId="10" xfId="107" applyNumberFormat="1" applyFont="1" applyFill="1" applyBorder="1" applyAlignment="1">
      <alignment horizontal="center"/>
    </xf>
    <xf numFmtId="164" fontId="0" fillId="37" borderId="10" xfId="0" applyNumberFormat="1" applyFill="1" applyBorder="1" applyAlignment="1">
      <alignment horizontal="center"/>
    </xf>
    <xf numFmtId="0" fontId="0" fillId="0" borderId="0" xfId="0"/>
    <xf numFmtId="1" fontId="19" fillId="36" borderId="10" xfId="0" applyNumberFormat="1" applyFont="1" applyFill="1" applyBorder="1" applyAlignment="1">
      <alignment horizontal="center"/>
    </xf>
    <xf numFmtId="0" fontId="0" fillId="39" borderId="10" xfId="79" applyFont="1" applyFill="1" applyBorder="1" applyAlignment="1">
      <alignment horizontal="center"/>
    </xf>
    <xf numFmtId="0" fontId="19" fillId="0" borderId="0" xfId="0" applyFont="1"/>
    <xf numFmtId="164" fontId="23" fillId="42" borderId="10" xfId="0" applyNumberFormat="1" applyFont="1" applyFill="1" applyBorder="1" applyAlignment="1">
      <alignment horizontal="center" vertical="center" wrapText="1"/>
    </xf>
    <xf numFmtId="164" fontId="21" fillId="42" borderId="10" xfId="0" applyNumberFormat="1" applyFont="1" applyFill="1" applyBorder="1" applyAlignment="1">
      <alignment horizontal="center"/>
    </xf>
    <xf numFmtId="164" fontId="21" fillId="42" borderId="10" xfId="79" applyNumberFormat="1" applyFont="1" applyFill="1" applyBorder="1" applyAlignment="1">
      <alignment horizontal="center"/>
    </xf>
    <xf numFmtId="0" fontId="21" fillId="42" borderId="10" xfId="0" applyFont="1" applyFill="1" applyBorder="1" applyAlignment="1">
      <alignment horizontal="center"/>
    </xf>
    <xf numFmtId="164" fontId="24" fillId="37" borderId="10" xfId="0" applyNumberFormat="1" applyFont="1" applyFill="1" applyBorder="1" applyAlignment="1">
      <alignment horizontal="center" wrapText="1"/>
    </xf>
    <xf numFmtId="164" fontId="21" fillId="37" borderId="10" xfId="0" applyNumberFormat="1" applyFont="1" applyFill="1" applyBorder="1" applyAlignment="1">
      <alignment horizontal="center"/>
    </xf>
    <xf numFmtId="164" fontId="21" fillId="37" borderId="10" xfId="79" applyNumberFormat="1" applyFont="1" applyFill="1" applyBorder="1" applyAlignment="1">
      <alignment horizontal="center"/>
    </xf>
    <xf numFmtId="0" fontId="0" fillId="37" borderId="10" xfId="0" applyFill="1" applyBorder="1" applyAlignment="1">
      <alignment horizontal="center"/>
    </xf>
    <xf numFmtId="0" fontId="0" fillId="0" borderId="0" xfId="0"/>
    <xf numFmtId="0" fontId="0" fillId="0" borderId="0" xfId="0"/>
    <xf numFmtId="164" fontId="0" fillId="0" borderId="10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164" fontId="19" fillId="38" borderId="10" xfId="0" applyNumberFormat="1" applyFont="1" applyFill="1" applyBorder="1" applyAlignment="1">
      <alignment horizontal="center"/>
    </xf>
    <xf numFmtId="1" fontId="0" fillId="0" borderId="0" xfId="0" applyNumberFormat="1" applyFill="1" applyBorder="1" applyAlignment="1">
      <alignment horizontal="left"/>
    </xf>
    <xf numFmtId="0" fontId="19" fillId="0" borderId="12" xfId="0" applyFont="1" applyBorder="1" applyAlignment="1">
      <alignment horizontal="center"/>
    </xf>
    <xf numFmtId="164" fontId="19" fillId="0" borderId="0" xfId="0" applyNumberFormat="1" applyFont="1" applyFill="1" applyBorder="1" applyAlignment="1">
      <alignment horizontal="center"/>
    </xf>
    <xf numFmtId="0" fontId="19" fillId="0" borderId="0" xfId="0" applyFont="1" applyFill="1" applyBorder="1" applyAlignment="1">
      <alignment horizontal="center"/>
    </xf>
    <xf numFmtId="164" fontId="19" fillId="0" borderId="12" xfId="0" applyNumberFormat="1" applyFont="1" applyBorder="1" applyAlignment="1">
      <alignment horizontal="center"/>
    </xf>
    <xf numFmtId="1" fontId="0" fillId="0" borderId="0" xfId="0" applyNumberFormat="1" applyFill="1" applyBorder="1"/>
    <xf numFmtId="0" fontId="19" fillId="0" borderId="12" xfId="0" applyFont="1" applyBorder="1" applyAlignment="1">
      <alignment horizontal="left"/>
    </xf>
    <xf numFmtId="0" fontId="19" fillId="38" borderId="12" xfId="0" applyFont="1" applyFill="1" applyBorder="1" applyAlignment="1">
      <alignment horizontal="center"/>
    </xf>
    <xf numFmtId="1" fontId="19" fillId="0" borderId="12" xfId="0" applyNumberFormat="1" applyFont="1" applyBorder="1" applyAlignment="1">
      <alignment horizontal="center"/>
    </xf>
    <xf numFmtId="0" fontId="0" fillId="38" borderId="12" xfId="0" applyFill="1" applyBorder="1" applyAlignment="1">
      <alignment horizontal="center"/>
    </xf>
    <xf numFmtId="164" fontId="0" fillId="41" borderId="10" xfId="0" applyNumberFormat="1" applyFill="1" applyBorder="1" applyAlignment="1">
      <alignment horizontal="center"/>
    </xf>
    <xf numFmtId="164" fontId="0" fillId="0" borderId="0" xfId="0" applyNumberFormat="1" applyFill="1" applyBorder="1" applyAlignment="1">
      <alignment horizontal="left"/>
    </xf>
    <xf numFmtId="164" fontId="0" fillId="33" borderId="10" xfId="0" applyNumberFormat="1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164" fontId="0" fillId="0" borderId="0" xfId="0" applyNumberFormat="1" applyFill="1" applyBorder="1" applyAlignment="1">
      <alignment horizontal="center"/>
    </xf>
    <xf numFmtId="14" fontId="0" fillId="0" borderId="0" xfId="0" applyNumberFormat="1" applyFill="1" applyBorder="1" applyAlignment="1">
      <alignment horizontal="center"/>
    </xf>
    <xf numFmtId="164" fontId="19" fillId="41" borderId="10" xfId="0" applyNumberFormat="1" applyFont="1" applyFill="1" applyBorder="1" applyAlignment="1">
      <alignment horizontal="center"/>
    </xf>
    <xf numFmtId="164" fontId="19" fillId="37" borderId="10" xfId="0" applyNumberFormat="1" applyFont="1" applyFill="1" applyBorder="1" applyAlignment="1">
      <alignment horizontal="center"/>
    </xf>
    <xf numFmtId="164" fontId="19" fillId="39" borderId="10" xfId="49" applyNumberFormat="1" applyFont="1" applyFill="1" applyBorder="1" applyAlignment="1">
      <alignment horizontal="center"/>
    </xf>
    <xf numFmtId="0" fontId="0" fillId="38" borderId="10" xfId="0" applyFill="1" applyBorder="1" applyAlignment="1">
      <alignment horizontal="left"/>
    </xf>
    <xf numFmtId="0" fontId="19" fillId="0" borderId="0" xfId="0" applyFont="1" applyFill="1"/>
    <xf numFmtId="164" fontId="0" fillId="42" borderId="10" xfId="0" applyNumberFormat="1" applyFill="1" applyBorder="1" applyAlignment="1">
      <alignment horizontal="center"/>
    </xf>
    <xf numFmtId="1" fontId="26" fillId="42" borderId="10" xfId="0" applyNumberFormat="1" applyFont="1" applyFill="1" applyBorder="1" applyAlignment="1">
      <alignment horizontal="left" vertical="center" wrapText="1"/>
    </xf>
    <xf numFmtId="1" fontId="42" fillId="42" borderId="10" xfId="0" applyNumberFormat="1" applyFont="1" applyFill="1" applyBorder="1" applyAlignment="1">
      <alignment horizontal="left"/>
    </xf>
    <xf numFmtId="1" fontId="42" fillId="42" borderId="10" xfId="79" applyNumberFormat="1" applyFont="1" applyFill="1" applyBorder="1" applyAlignment="1">
      <alignment horizontal="left"/>
    </xf>
    <xf numFmtId="0" fontId="42" fillId="42" borderId="10" xfId="0" applyFont="1" applyFill="1" applyBorder="1" applyAlignment="1">
      <alignment horizontal="left"/>
    </xf>
    <xf numFmtId="0" fontId="21" fillId="38" borderId="10" xfId="79" applyFont="1" applyFill="1" applyBorder="1" applyAlignment="1">
      <alignment horizontal="left"/>
    </xf>
    <xf numFmtId="0" fontId="0" fillId="38" borderId="10" xfId="79" applyFont="1" applyFill="1" applyBorder="1" applyAlignment="1">
      <alignment horizontal="center"/>
    </xf>
    <xf numFmtId="1" fontId="42" fillId="38" borderId="10" xfId="0" applyNumberFormat="1" applyFont="1" applyFill="1" applyBorder="1" applyAlignment="1">
      <alignment horizontal="left"/>
    </xf>
    <xf numFmtId="1" fontId="21" fillId="38" borderId="10" xfId="0" applyNumberFormat="1" applyFont="1" applyFill="1" applyBorder="1" applyAlignment="1">
      <alignment horizontal="left"/>
    </xf>
    <xf numFmtId="164" fontId="0" fillId="38" borderId="10" xfId="0" applyNumberFormat="1" applyFont="1" applyFill="1" applyBorder="1" applyAlignment="1">
      <alignment horizontal="center"/>
    </xf>
    <xf numFmtId="1" fontId="21" fillId="38" borderId="10" xfId="79" applyNumberFormat="1" applyFont="1" applyFill="1" applyBorder="1" applyAlignment="1">
      <alignment horizontal="left"/>
    </xf>
    <xf numFmtId="164" fontId="0" fillId="38" borderId="10" xfId="79" applyNumberFormat="1" applyFont="1" applyFill="1" applyBorder="1" applyAlignment="1">
      <alignment horizontal="center"/>
    </xf>
    <xf numFmtId="0" fontId="21" fillId="38" borderId="10" xfId="0" applyFont="1" applyFill="1" applyBorder="1" applyAlignment="1">
      <alignment horizontal="left"/>
    </xf>
    <xf numFmtId="0" fontId="0" fillId="38" borderId="10" xfId="0" applyFont="1" applyFill="1" applyBorder="1" applyAlignment="1">
      <alignment horizontal="center"/>
    </xf>
    <xf numFmtId="164" fontId="4" fillId="35" borderId="10" xfId="79" applyNumberFormat="1" applyFont="1" applyFill="1" applyBorder="1" applyAlignment="1">
      <alignment horizontal="center"/>
    </xf>
    <xf numFmtId="1" fontId="28" fillId="38" borderId="10" xfId="0" applyNumberFormat="1" applyFont="1" applyFill="1" applyBorder="1" applyAlignment="1">
      <alignment horizontal="center" vertical="center" wrapText="1"/>
    </xf>
    <xf numFmtId="0" fontId="0" fillId="35" borderId="10" xfId="0" applyFill="1" applyBorder="1"/>
    <xf numFmtId="0" fontId="0" fillId="35" borderId="10" xfId="0" applyFill="1" applyBorder="1" applyAlignment="1">
      <alignment horizontal="center"/>
    </xf>
    <xf numFmtId="0" fontId="0" fillId="0" borderId="0" xfId="0"/>
    <xf numFmtId="0" fontId="0" fillId="0" borderId="0" xfId="0"/>
    <xf numFmtId="0" fontId="0" fillId="41" borderId="10" xfId="0" applyFill="1" applyBorder="1" applyAlignment="1">
      <alignment horizontal="center"/>
    </xf>
    <xf numFmtId="164" fontId="0" fillId="0" borderId="11" xfId="0" applyNumberFormat="1" applyFill="1" applyBorder="1" applyAlignment="1">
      <alignment horizontal="center"/>
    </xf>
    <xf numFmtId="0" fontId="0" fillId="0" borderId="0" xfId="0"/>
    <xf numFmtId="164" fontId="19" fillId="0" borderId="0" xfId="49" applyNumberFormat="1" applyFont="1" applyFill="1" applyBorder="1" applyAlignment="1">
      <alignment horizontal="center"/>
    </xf>
    <xf numFmtId="0" fontId="0" fillId="40" borderId="10" xfId="0" applyFill="1" applyBorder="1" applyAlignment="1">
      <alignment horizontal="center"/>
    </xf>
    <xf numFmtId="164" fontId="4" fillId="40" borderId="10" xfId="107" applyNumberFormat="1" applyFont="1" applyFill="1" applyBorder="1" applyAlignment="1">
      <alignment horizontal="center"/>
    </xf>
    <xf numFmtId="0" fontId="19" fillId="40" borderId="10" xfId="0" applyFont="1" applyFill="1" applyBorder="1" applyAlignment="1">
      <alignment horizontal="center" wrapText="1"/>
    </xf>
    <xf numFmtId="0" fontId="19" fillId="40" borderId="10" xfId="0" applyFont="1" applyFill="1" applyBorder="1" applyAlignment="1">
      <alignment horizontal="center" vertical="center" wrapText="1"/>
    </xf>
    <xf numFmtId="1" fontId="42" fillId="42" borderId="10" xfId="0" applyNumberFormat="1" applyFont="1" applyFill="1" applyBorder="1" applyAlignment="1"/>
    <xf numFmtId="1" fontId="42" fillId="42" borderId="10" xfId="79" applyNumberFormat="1" applyFont="1" applyFill="1" applyBorder="1" applyAlignment="1"/>
    <xf numFmtId="1" fontId="26" fillId="42" borderId="10" xfId="0" applyNumberFormat="1" applyFont="1" applyFill="1" applyBorder="1" applyAlignment="1">
      <alignment vertical="center" wrapText="1"/>
    </xf>
    <xf numFmtId="1" fontId="44" fillId="42" borderId="10" xfId="0" applyNumberFormat="1" applyFont="1" applyFill="1" applyBorder="1" applyAlignment="1">
      <alignment wrapText="1"/>
    </xf>
    <xf numFmtId="164" fontId="43" fillId="42" borderId="10" xfId="49" applyNumberFormat="1" applyFont="1" applyFill="1" applyBorder="1" applyAlignment="1"/>
    <xf numFmtId="0" fontId="42" fillId="42" borderId="10" xfId="0" applyFont="1" applyFill="1" applyBorder="1" applyAlignment="1"/>
    <xf numFmtId="0" fontId="44" fillId="42" borderId="10" xfId="0" applyFont="1" applyFill="1" applyBorder="1" applyAlignment="1">
      <alignment wrapText="1"/>
    </xf>
    <xf numFmtId="164" fontId="43" fillId="42" borderId="10" xfId="0" applyNumberFormat="1" applyFont="1" applyFill="1" applyBorder="1" applyAlignment="1">
      <alignment horizontal="left"/>
    </xf>
    <xf numFmtId="164" fontId="19" fillId="42" borderId="10" xfId="0" applyNumberFormat="1" applyFont="1" applyFill="1" applyBorder="1" applyAlignment="1">
      <alignment horizontal="center"/>
    </xf>
    <xf numFmtId="164" fontId="43" fillId="42" borderId="10" xfId="0" applyNumberFormat="1" applyFont="1" applyFill="1" applyBorder="1" applyAlignment="1"/>
    <xf numFmtId="1" fontId="42" fillId="42" borderId="10" xfId="0" applyNumberFormat="1" applyFont="1" applyFill="1" applyBorder="1"/>
    <xf numFmtId="0" fontId="0" fillId="0" borderId="11" xfId="0" applyFill="1" applyBorder="1" applyAlignment="1">
      <alignment horizontal="center" vertical="center"/>
    </xf>
    <xf numFmtId="164" fontId="19" fillId="0" borderId="11" xfId="0" applyNumberFormat="1" applyFont="1" applyFill="1" applyBorder="1" applyAlignment="1">
      <alignment horizontal="center" vertical="center" wrapText="1"/>
    </xf>
    <xf numFmtId="0" fontId="27" fillId="34" borderId="10" xfId="0" applyFont="1" applyFill="1" applyBorder="1" applyAlignment="1">
      <alignment horizontal="center" vertical="center" wrapText="1"/>
    </xf>
    <xf numFmtId="0" fontId="23" fillId="42" borderId="10" xfId="0" applyFont="1" applyFill="1" applyBorder="1" applyAlignment="1">
      <alignment horizontal="center" vertical="center" wrapText="1"/>
    </xf>
    <xf numFmtId="164" fontId="43" fillId="42" borderId="10" xfId="0" applyNumberFormat="1" applyFont="1" applyFill="1" applyBorder="1" applyAlignment="1">
      <alignment horizontal="center"/>
    </xf>
    <xf numFmtId="164" fontId="24" fillId="42" borderId="10" xfId="0" applyNumberFormat="1" applyFont="1" applyFill="1" applyBorder="1" applyAlignment="1">
      <alignment horizontal="center" wrapText="1"/>
    </xf>
    <xf numFmtId="164" fontId="19" fillId="42" borderId="10" xfId="49" applyNumberFormat="1" applyFont="1" applyFill="1" applyBorder="1" applyAlignment="1">
      <alignment horizontal="center"/>
    </xf>
    <xf numFmtId="0" fontId="0" fillId="0" borderId="0" xfId="0" applyAlignment="1"/>
    <xf numFmtId="0" fontId="0" fillId="0" borderId="0" xfId="0" applyFill="1" applyAlignment="1"/>
    <xf numFmtId="0" fontId="0" fillId="0" borderId="0" xfId="0" applyBorder="1" applyAlignment="1"/>
    <xf numFmtId="164" fontId="4" fillId="38" borderId="10" xfId="107" applyNumberFormat="1" applyFont="1" applyFill="1" applyBorder="1" applyAlignment="1">
      <alignment horizontal="center"/>
    </xf>
    <xf numFmtId="0" fontId="19" fillId="0" borderId="0" xfId="0" applyFont="1" applyAlignment="1"/>
    <xf numFmtId="164" fontId="0" fillId="0" borderId="0" xfId="0" applyNumberFormat="1" applyAlignment="1"/>
    <xf numFmtId="0" fontId="19" fillId="0" borderId="0" xfId="0" applyFont="1" applyFill="1" applyAlignment="1"/>
    <xf numFmtId="0" fontId="26" fillId="42" borderId="10" xfId="0" applyFont="1" applyFill="1" applyBorder="1" applyAlignment="1">
      <alignment horizontal="center" vertical="center" wrapText="1"/>
    </xf>
    <xf numFmtId="1" fontId="42" fillId="38" borderId="10" xfId="79" applyNumberFormat="1" applyFont="1" applyFill="1" applyBorder="1" applyAlignment="1">
      <alignment horizontal="left"/>
    </xf>
    <xf numFmtId="164" fontId="0" fillId="39" borderId="10" xfId="0" applyNumberFormat="1" applyFill="1" applyBorder="1" applyAlignment="1">
      <alignment horizontal="center"/>
    </xf>
    <xf numFmtId="0" fontId="0" fillId="39" borderId="10" xfId="0" applyFill="1" applyBorder="1" applyAlignment="1">
      <alignment horizontal="center"/>
    </xf>
    <xf numFmtId="0" fontId="0" fillId="34" borderId="10" xfId="0" applyFill="1" applyBorder="1"/>
    <xf numFmtId="164" fontId="4" fillId="34" borderId="10" xfId="79" applyNumberFormat="1" applyFont="1" applyFill="1" applyBorder="1" applyAlignment="1">
      <alignment horizontal="center"/>
    </xf>
    <xf numFmtId="1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/>
    </xf>
    <xf numFmtId="1" fontId="0" fillId="0" borderId="0" xfId="0" applyNumberFormat="1" applyBorder="1" applyAlignment="1">
      <alignment horizontal="left"/>
    </xf>
    <xf numFmtId="1" fontId="0" fillId="0" borderId="0" xfId="0" applyNumberFormat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164" fontId="4" fillId="38" borderId="10" xfId="93" applyNumberFormat="1" applyFont="1" applyFill="1" applyBorder="1" applyAlignment="1">
      <alignment horizontal="center"/>
    </xf>
    <xf numFmtId="0" fontId="0" fillId="0" borderId="0" xfId="0"/>
    <xf numFmtId="164" fontId="0" fillId="0" borderId="0" xfId="0" applyNumberFormat="1" applyAlignment="1">
      <alignment horizontal="center"/>
    </xf>
    <xf numFmtId="164" fontId="19" fillId="38" borderId="10" xfId="0" applyNumberFormat="1" applyFont="1" applyFill="1" applyBorder="1" applyAlignment="1">
      <alignment horizontal="center" vertical="center" wrapText="1"/>
    </xf>
    <xf numFmtId="164" fontId="27" fillId="38" borderId="10" xfId="0" applyNumberFormat="1" applyFont="1" applyFill="1" applyBorder="1" applyAlignment="1">
      <alignment horizontal="center" vertical="center" wrapText="1"/>
    </xf>
    <xf numFmtId="0" fontId="0" fillId="0" borderId="0" xfId="0"/>
    <xf numFmtId="1" fontId="19" fillId="0" borderId="0" xfId="0" applyNumberFormat="1" applyFont="1" applyFill="1" applyBorder="1" applyAlignment="1">
      <alignment horizontal="center"/>
    </xf>
    <xf numFmtId="0" fontId="19" fillId="0" borderId="0" xfId="0" applyFont="1" applyFill="1" applyBorder="1" applyAlignment="1">
      <alignment horizontal="left"/>
    </xf>
    <xf numFmtId="1" fontId="0" fillId="0" borderId="10" xfId="0" applyNumberFormat="1" applyBorder="1" applyAlignment="1">
      <alignment horizontal="center"/>
    </xf>
    <xf numFmtId="164" fontId="0" fillId="36" borderId="10" xfId="0" applyNumberFormat="1" applyFill="1" applyBorder="1" applyAlignment="1">
      <alignment horizontal="center"/>
    </xf>
    <xf numFmtId="1" fontId="0" fillId="0" borderId="10" xfId="0" applyNumberFormat="1" applyBorder="1" applyAlignment="1">
      <alignment horizontal="left"/>
    </xf>
    <xf numFmtId="0" fontId="27" fillId="34" borderId="10" xfId="0" applyFont="1" applyFill="1" applyBorder="1" applyAlignment="1">
      <alignment horizontal="center" vertical="center" wrapText="1"/>
    </xf>
    <xf numFmtId="0" fontId="23" fillId="42" borderId="10" xfId="0" applyFont="1" applyFill="1" applyBorder="1" applyAlignment="1">
      <alignment horizontal="center" vertical="center" wrapText="1"/>
    </xf>
    <xf numFmtId="1" fontId="43" fillId="36" borderId="10" xfId="0" applyNumberFormat="1" applyFont="1" applyFill="1" applyBorder="1"/>
    <xf numFmtId="164" fontId="22" fillId="38" borderId="10" xfId="0" applyNumberFormat="1" applyFont="1" applyFill="1" applyBorder="1" applyAlignment="1">
      <alignment horizontal="center"/>
    </xf>
    <xf numFmtId="0" fontId="19" fillId="0" borderId="0" xfId="0" applyFont="1" applyBorder="1"/>
    <xf numFmtId="0" fontId="19" fillId="0" borderId="0" xfId="0" applyFont="1" applyBorder="1" applyAlignment="1"/>
    <xf numFmtId="0" fontId="19" fillId="36" borderId="10" xfId="79" applyFont="1" applyFill="1" applyBorder="1" applyAlignment="1">
      <alignment horizontal="center"/>
    </xf>
    <xf numFmtId="0" fontId="43" fillId="36" borderId="10" xfId="0" applyFont="1" applyFill="1" applyBorder="1" applyAlignment="1"/>
    <xf numFmtId="0" fontId="28" fillId="36" borderId="10" xfId="0" applyFont="1" applyFill="1" applyBorder="1" applyAlignment="1">
      <alignment horizontal="center"/>
    </xf>
    <xf numFmtId="0" fontId="28" fillId="36" borderId="10" xfId="79" applyFont="1" applyFill="1" applyBorder="1" applyAlignment="1">
      <alignment horizontal="left"/>
    </xf>
    <xf numFmtId="1" fontId="0" fillId="43" borderId="10" xfId="0" applyNumberFormat="1" applyFill="1" applyBorder="1" applyAlignment="1">
      <alignment horizontal="center"/>
    </xf>
    <xf numFmtId="164" fontId="0" fillId="42" borderId="10" xfId="0" applyNumberFormat="1" applyFont="1" applyFill="1" applyBorder="1" applyAlignment="1">
      <alignment horizontal="center"/>
    </xf>
    <xf numFmtId="164" fontId="22" fillId="42" borderId="10" xfId="0" applyNumberFormat="1" applyFont="1" applyFill="1" applyBorder="1" applyAlignment="1">
      <alignment horizontal="center" wrapText="1"/>
    </xf>
    <xf numFmtId="164" fontId="22" fillId="43" borderId="10" xfId="0" applyNumberFormat="1" applyFont="1" applyFill="1" applyBorder="1" applyAlignment="1">
      <alignment horizontal="center"/>
    </xf>
    <xf numFmtId="164" fontId="0" fillId="43" borderId="10" xfId="0" applyNumberFormat="1" applyFill="1" applyBorder="1" applyAlignment="1">
      <alignment horizontal="center"/>
    </xf>
    <xf numFmtId="164" fontId="22" fillId="38" borderId="10" xfId="0" applyNumberFormat="1" applyFont="1" applyFill="1" applyBorder="1" applyAlignment="1">
      <alignment horizontal="center" vertical="center" wrapText="1"/>
    </xf>
    <xf numFmtId="164" fontId="0" fillId="42" borderId="10" xfId="79" applyNumberFormat="1" applyFont="1" applyFill="1" applyBorder="1" applyAlignment="1">
      <alignment horizontal="center"/>
    </xf>
    <xf numFmtId="1" fontId="22" fillId="43" borderId="10" xfId="0" applyNumberFormat="1" applyFont="1" applyFill="1" applyBorder="1" applyAlignment="1">
      <alignment horizontal="center"/>
    </xf>
    <xf numFmtId="164" fontId="0" fillId="37" borderId="10" xfId="0" applyNumberFormat="1" applyFont="1" applyFill="1" applyBorder="1" applyAlignment="1">
      <alignment horizontal="center"/>
    </xf>
    <xf numFmtId="1" fontId="27" fillId="43" borderId="10" xfId="0" applyNumberFormat="1" applyFont="1" applyFill="1" applyBorder="1" applyAlignment="1">
      <alignment horizontal="center"/>
    </xf>
    <xf numFmtId="1" fontId="0" fillId="43" borderId="10" xfId="0" applyNumberFormat="1" applyFill="1" applyBorder="1" applyAlignment="1">
      <alignment horizontal="left"/>
    </xf>
    <xf numFmtId="14" fontId="22" fillId="43" borderId="10" xfId="0" applyNumberFormat="1" applyFont="1" applyFill="1" applyBorder="1" applyAlignment="1">
      <alignment horizontal="center"/>
    </xf>
    <xf numFmtId="1" fontId="22" fillId="43" borderId="10" xfId="0" applyNumberFormat="1" applyFont="1" applyFill="1" applyBorder="1" applyAlignment="1">
      <alignment horizontal="left"/>
    </xf>
    <xf numFmtId="0" fontId="19" fillId="0" borderId="10" xfId="0" applyFont="1" applyFill="1" applyBorder="1"/>
    <xf numFmtId="0" fontId="19" fillId="0" borderId="10" xfId="0" applyFont="1" applyFill="1" applyBorder="1"/>
    <xf numFmtId="0" fontId="19" fillId="0" borderId="10" xfId="0" applyFont="1" applyFill="1" applyBorder="1"/>
    <xf numFmtId="0" fontId="0" fillId="0" borderId="0" xfId="0"/>
    <xf numFmtId="1" fontId="0" fillId="33" borderId="10" xfId="0" applyNumberFormat="1" applyFill="1" applyBorder="1" applyAlignment="1">
      <alignment horizontal="center"/>
    </xf>
    <xf numFmtId="164" fontId="0" fillId="34" borderId="10" xfId="0" applyNumberFormat="1" applyFill="1" applyBorder="1" applyAlignment="1">
      <alignment horizontal="center"/>
    </xf>
    <xf numFmtId="164" fontId="0" fillId="38" borderId="10" xfId="0" applyNumberFormat="1" applyFill="1" applyBorder="1" applyAlignment="1">
      <alignment horizontal="center"/>
    </xf>
    <xf numFmtId="0" fontId="0" fillId="0" borderId="10" xfId="0" applyBorder="1" applyAlignment="1">
      <alignment horizontal="center"/>
    </xf>
    <xf numFmtId="14" fontId="0" fillId="0" borderId="10" xfId="0" applyNumberFormat="1" applyBorder="1" applyAlignment="1">
      <alignment horizontal="center"/>
    </xf>
    <xf numFmtId="164" fontId="0" fillId="0" borderId="10" xfId="0" applyNumberForma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Fill="1" applyBorder="1"/>
    <xf numFmtId="164" fontId="19" fillId="36" borderId="10" xfId="0" applyNumberFormat="1" applyFont="1" applyFill="1" applyBorder="1" applyAlignment="1">
      <alignment horizontal="center"/>
    </xf>
    <xf numFmtId="164" fontId="0" fillId="35" borderId="10" xfId="0" applyNumberFormat="1" applyFill="1" applyBorder="1" applyAlignment="1">
      <alignment horizontal="center"/>
    </xf>
    <xf numFmtId="164" fontId="0" fillId="39" borderId="10" xfId="0" applyNumberFormat="1" applyFont="1" applyFill="1" applyBorder="1" applyAlignment="1">
      <alignment horizontal="center"/>
    </xf>
    <xf numFmtId="164" fontId="19" fillId="39" borderId="10" xfId="0" applyNumberFormat="1" applyFont="1" applyFill="1" applyBorder="1" applyAlignment="1">
      <alignment horizontal="center"/>
    </xf>
    <xf numFmtId="164" fontId="0" fillId="40" borderId="10" xfId="0" applyNumberFormat="1" applyFont="1" applyFill="1" applyBorder="1" applyAlignment="1">
      <alignment horizontal="center"/>
    </xf>
    <xf numFmtId="164" fontId="0" fillId="40" borderId="10" xfId="0" applyNumberFormat="1" applyFill="1" applyBorder="1" applyAlignment="1">
      <alignment horizontal="center"/>
    </xf>
    <xf numFmtId="164" fontId="0" fillId="37" borderId="10" xfId="0" applyNumberFormat="1" applyFill="1" applyBorder="1" applyAlignment="1">
      <alignment horizontal="center"/>
    </xf>
    <xf numFmtId="0" fontId="19" fillId="0" borderId="0" xfId="0" applyFont="1"/>
    <xf numFmtId="0" fontId="21" fillId="42" borderId="10" xfId="0" applyFont="1" applyFill="1" applyBorder="1" applyAlignment="1">
      <alignment horizontal="center"/>
    </xf>
    <xf numFmtId="1" fontId="0" fillId="0" borderId="0" xfId="0" applyNumberFormat="1" applyFill="1" applyBorder="1"/>
    <xf numFmtId="164" fontId="0" fillId="41" borderId="10" xfId="0" applyNumberFormat="1" applyFill="1" applyBorder="1" applyAlignment="1">
      <alignment horizontal="center"/>
    </xf>
    <xf numFmtId="164" fontId="0" fillId="33" borderId="10" xfId="0" applyNumberFormat="1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164" fontId="0" fillId="0" borderId="0" xfId="0" applyNumberFormat="1" applyFill="1" applyBorder="1" applyAlignment="1">
      <alignment horizontal="center"/>
    </xf>
    <xf numFmtId="164" fontId="0" fillId="42" borderId="10" xfId="0" applyNumberFormat="1" applyFill="1" applyBorder="1" applyAlignment="1">
      <alignment horizontal="center"/>
    </xf>
    <xf numFmtId="1" fontId="42" fillId="42" borderId="10" xfId="0" applyNumberFormat="1" applyFont="1" applyFill="1" applyBorder="1" applyAlignment="1">
      <alignment horizontal="left"/>
    </xf>
    <xf numFmtId="164" fontId="0" fillId="38" borderId="10" xfId="0" applyNumberFormat="1" applyFont="1" applyFill="1" applyBorder="1" applyAlignment="1">
      <alignment horizontal="center"/>
    </xf>
    <xf numFmtId="164" fontId="0" fillId="0" borderId="11" xfId="0" applyNumberFormat="1" applyFill="1" applyBorder="1" applyAlignment="1">
      <alignment horizontal="center"/>
    </xf>
    <xf numFmtId="0" fontId="19" fillId="40" borderId="10" xfId="0" applyFont="1" applyFill="1" applyBorder="1" applyAlignment="1">
      <alignment horizontal="center" wrapText="1"/>
    </xf>
    <xf numFmtId="0" fontId="19" fillId="40" borderId="10" xfId="0" applyFont="1" applyFill="1" applyBorder="1" applyAlignment="1">
      <alignment horizontal="center" vertical="center" wrapText="1"/>
    </xf>
    <xf numFmtId="164" fontId="19" fillId="42" borderId="10" xfId="0" applyNumberFormat="1" applyFont="1" applyFill="1" applyBorder="1" applyAlignment="1">
      <alignment horizontal="center"/>
    </xf>
    <xf numFmtId="1" fontId="42" fillId="42" borderId="10" xfId="0" applyNumberFormat="1" applyFont="1" applyFill="1" applyBorder="1"/>
    <xf numFmtId="164" fontId="19" fillId="0" borderId="11" xfId="0" applyNumberFormat="1" applyFont="1" applyFill="1" applyBorder="1" applyAlignment="1">
      <alignment horizontal="center" vertical="center" wrapText="1"/>
    </xf>
    <xf numFmtId="164" fontId="43" fillId="42" borderId="10" xfId="0" applyNumberFormat="1" applyFont="1" applyFill="1" applyBorder="1" applyAlignment="1">
      <alignment horizontal="center"/>
    </xf>
    <xf numFmtId="0" fontId="0" fillId="0" borderId="0" xfId="0" applyAlignment="1"/>
    <xf numFmtId="0" fontId="19" fillId="0" borderId="0" xfId="0" applyFont="1" applyAlignment="1"/>
    <xf numFmtId="164" fontId="19" fillId="38" borderId="10" xfId="0" applyNumberFormat="1" applyFont="1" applyFill="1" applyBorder="1" applyAlignment="1">
      <alignment horizontal="center" vertical="center" wrapText="1"/>
    </xf>
    <xf numFmtId="1" fontId="0" fillId="0" borderId="10" xfId="0" applyNumberFormat="1" applyBorder="1" applyAlignment="1">
      <alignment horizontal="center"/>
    </xf>
    <xf numFmtId="164" fontId="0" fillId="36" borderId="10" xfId="0" applyNumberFormat="1" applyFill="1" applyBorder="1" applyAlignment="1">
      <alignment horizontal="center"/>
    </xf>
    <xf numFmtId="1" fontId="0" fillId="0" borderId="0" xfId="0" applyNumberFormat="1" applyBorder="1" applyAlignment="1">
      <alignment horizontal="center"/>
    </xf>
    <xf numFmtId="0" fontId="19" fillId="0" borderId="10" xfId="0" applyFont="1" applyFill="1" applyBorder="1"/>
    <xf numFmtId="0" fontId="23" fillId="42" borderId="10" xfId="0" applyFont="1" applyFill="1" applyBorder="1" applyAlignment="1">
      <alignment horizontal="center" vertical="center" wrapText="1"/>
    </xf>
    <xf numFmtId="0" fontId="27" fillId="34" borderId="10" xfId="0" applyFont="1" applyFill="1" applyBorder="1" applyAlignment="1">
      <alignment horizontal="center" vertical="center" wrapText="1"/>
    </xf>
    <xf numFmtId="0" fontId="11" fillId="4" borderId="0" xfId="8"/>
    <xf numFmtId="0" fontId="9" fillId="2" borderId="0" xfId="6"/>
    <xf numFmtId="0" fontId="0" fillId="0" borderId="10" xfId="0" applyBorder="1"/>
    <xf numFmtId="1" fontId="19" fillId="0" borderId="10" xfId="0" applyNumberFormat="1" applyFont="1" applyBorder="1" applyAlignment="1">
      <alignment horizontal="center"/>
    </xf>
    <xf numFmtId="0" fontId="19" fillId="0" borderId="10" xfId="0" applyFont="1" applyBorder="1" applyAlignment="1">
      <alignment horizontal="left"/>
    </xf>
    <xf numFmtId="0" fontId="19" fillId="0" borderId="10" xfId="0" applyFont="1" applyBorder="1" applyAlignment="1">
      <alignment horizontal="center"/>
    </xf>
    <xf numFmtId="164" fontId="23" fillId="42" borderId="11" xfId="0" applyNumberFormat="1" applyFont="1" applyFill="1" applyBorder="1" applyAlignment="1">
      <alignment horizontal="center" vertical="center" wrapText="1"/>
    </xf>
    <xf numFmtId="164" fontId="19" fillId="44" borderId="10" xfId="0" applyNumberFormat="1" applyFont="1" applyFill="1" applyBorder="1" applyAlignment="1">
      <alignment horizontal="center" vertical="center" wrapText="1"/>
    </xf>
    <xf numFmtId="0" fontId="19" fillId="0" borderId="12" xfId="0" applyFont="1" applyFill="1" applyBorder="1" applyAlignment="1">
      <alignment horizontal="center"/>
    </xf>
    <xf numFmtId="1" fontId="19" fillId="38" borderId="13" xfId="0" applyNumberFormat="1" applyFont="1" applyFill="1" applyBorder="1" applyAlignment="1">
      <alignment horizontal="center" vertical="center" wrapText="1"/>
    </xf>
    <xf numFmtId="164" fontId="27" fillId="34" borderId="11" xfId="0" applyNumberFormat="1" applyFont="1" applyFill="1" applyBorder="1" applyAlignment="1">
      <alignment horizontal="center" vertical="center" wrapText="1"/>
    </xf>
    <xf numFmtId="1" fontId="45" fillId="33" borderId="10" xfId="0" applyNumberFormat="1" applyFont="1" applyFill="1" applyBorder="1" applyAlignment="1" applyProtection="1"/>
    <xf numFmtId="0" fontId="45" fillId="33" borderId="10" xfId="0" applyFont="1" applyFill="1" applyBorder="1" applyAlignment="1" applyProtection="1">
      <alignment horizontal="center"/>
    </xf>
    <xf numFmtId="164" fontId="45" fillId="33" borderId="10" xfId="0" applyNumberFormat="1" applyFont="1" applyFill="1" applyBorder="1" applyAlignment="1" applyProtection="1"/>
    <xf numFmtId="0" fontId="17" fillId="42" borderId="10" xfId="0" applyFont="1" applyFill="1" applyBorder="1"/>
    <xf numFmtId="0" fontId="0" fillId="38" borderId="10" xfId="0" applyFill="1" applyBorder="1"/>
    <xf numFmtId="0" fontId="0" fillId="0" borderId="10" xfId="0" applyFill="1" applyBorder="1"/>
    <xf numFmtId="1" fontId="45" fillId="0" borderId="10" xfId="0" applyNumberFormat="1" applyFont="1" applyFill="1" applyBorder="1" applyAlignment="1" applyProtection="1"/>
    <xf numFmtId="0" fontId="0" fillId="0" borderId="10" xfId="0" applyFill="1" applyBorder="1" applyAlignment="1">
      <alignment horizontal="center"/>
    </xf>
    <xf numFmtId="0" fontId="45" fillId="0" borderId="10" xfId="0" applyFont="1" applyFill="1" applyBorder="1" applyAlignment="1" applyProtection="1">
      <alignment horizontal="center"/>
    </xf>
    <xf numFmtId="164" fontId="45" fillId="0" borderId="10" xfId="0" applyNumberFormat="1" applyFont="1" applyFill="1" applyBorder="1" applyAlignment="1" applyProtection="1"/>
    <xf numFmtId="0" fontId="17" fillId="0" borderId="10" xfId="0" applyFont="1" applyFill="1" applyBorder="1"/>
    <xf numFmtId="1" fontId="45" fillId="0" borderId="12" xfId="0" applyNumberFormat="1" applyFont="1" applyFill="1" applyBorder="1" applyAlignment="1" applyProtection="1"/>
    <xf numFmtId="0" fontId="0" fillId="0" borderId="12" xfId="0" applyFill="1" applyBorder="1" applyAlignment="1">
      <alignment horizontal="center"/>
    </xf>
    <xf numFmtId="0" fontId="45" fillId="0" borderId="12" xfId="0" applyFont="1" applyFill="1" applyBorder="1" applyAlignment="1" applyProtection="1">
      <alignment horizontal="center"/>
    </xf>
    <xf numFmtId="164" fontId="45" fillId="0" borderId="12" xfId="0" applyNumberFormat="1" applyFont="1" applyFill="1" applyBorder="1" applyAlignment="1" applyProtection="1"/>
    <xf numFmtId="0" fontId="17" fillId="0" borderId="12" xfId="0" applyFont="1" applyFill="1" applyBorder="1"/>
    <xf numFmtId="0" fontId="0" fillId="0" borderId="12" xfId="0" applyFill="1" applyBorder="1"/>
    <xf numFmtId="1" fontId="45" fillId="0" borderId="0" xfId="0" applyNumberFormat="1" applyFont="1" applyFill="1" applyBorder="1" applyAlignment="1" applyProtection="1"/>
    <xf numFmtId="0" fontId="45" fillId="0" borderId="0" xfId="0" applyFont="1" applyFill="1" applyBorder="1" applyAlignment="1" applyProtection="1">
      <alignment horizontal="center"/>
    </xf>
    <xf numFmtId="164" fontId="45" fillId="0" borderId="0" xfId="0" applyNumberFormat="1" applyFont="1" applyFill="1" applyBorder="1" applyAlignment="1" applyProtection="1"/>
    <xf numFmtId="0" fontId="17" fillId="0" borderId="0" xfId="0" applyFont="1" applyFill="1" applyBorder="1"/>
    <xf numFmtId="0" fontId="22" fillId="42" borderId="10" xfId="0" applyFont="1" applyFill="1" applyBorder="1"/>
    <xf numFmtId="0" fontId="0" fillId="0" borderId="0" xfId="0" applyBorder="1" applyAlignment="1">
      <alignment horizontal="center"/>
    </xf>
    <xf numFmtId="14" fontId="0" fillId="0" borderId="0" xfId="0" applyNumberFormat="1" applyBorder="1" applyAlignment="1">
      <alignment horizontal="center"/>
    </xf>
    <xf numFmtId="0" fontId="20" fillId="0" borderId="0" xfId="0" applyFont="1" applyFill="1"/>
    <xf numFmtId="1" fontId="22" fillId="0" borderId="0" xfId="0" applyNumberFormat="1" applyFont="1" applyFill="1" applyBorder="1" applyAlignment="1">
      <alignment horizontal="center"/>
    </xf>
    <xf numFmtId="1" fontId="22" fillId="0" borderId="0" xfId="0" applyNumberFormat="1" applyFont="1" applyFill="1" applyBorder="1" applyAlignment="1">
      <alignment horizontal="left"/>
    </xf>
    <xf numFmtId="14" fontId="22" fillId="0" borderId="0" xfId="0" applyNumberFormat="1" applyFont="1" applyFill="1" applyBorder="1" applyAlignment="1">
      <alignment horizontal="center"/>
    </xf>
    <xf numFmtId="164" fontId="22" fillId="0" borderId="0" xfId="0" applyNumberFormat="1" applyFont="1" applyFill="1" applyBorder="1" applyAlignment="1">
      <alignment horizontal="center"/>
    </xf>
    <xf numFmtId="0" fontId="22" fillId="0" borderId="0" xfId="0" applyFont="1" applyFill="1"/>
    <xf numFmtId="0" fontId="22" fillId="0" borderId="0" xfId="0" applyFont="1"/>
    <xf numFmtId="0" fontId="22" fillId="0" borderId="0" xfId="0" applyFont="1" applyFill="1" applyBorder="1"/>
    <xf numFmtId="1" fontId="19" fillId="0" borderId="18" xfId="0" applyNumberFormat="1" applyFont="1" applyBorder="1" applyAlignment="1">
      <alignment horizontal="center"/>
    </xf>
    <xf numFmtId="1" fontId="19" fillId="0" borderId="19" xfId="0" applyNumberFormat="1" applyFont="1" applyBorder="1" applyAlignment="1">
      <alignment horizontal="center"/>
    </xf>
    <xf numFmtId="0" fontId="19" fillId="0" borderId="19" xfId="0" applyFont="1" applyBorder="1" applyAlignment="1">
      <alignment horizontal="left"/>
    </xf>
    <xf numFmtId="0" fontId="19" fillId="0" borderId="20" xfId="0" applyFont="1" applyBorder="1" applyAlignment="1">
      <alignment horizontal="center"/>
    </xf>
    <xf numFmtId="0" fontId="0" fillId="0" borderId="24" xfId="0" applyBorder="1"/>
    <xf numFmtId="1" fontId="27" fillId="43" borderId="25" xfId="0" applyNumberFormat="1" applyFont="1" applyFill="1" applyBorder="1" applyAlignment="1">
      <alignment horizontal="center"/>
    </xf>
    <xf numFmtId="1" fontId="22" fillId="43" borderId="26" xfId="0" applyNumberFormat="1" applyFont="1" applyFill="1" applyBorder="1" applyAlignment="1">
      <alignment horizontal="center"/>
    </xf>
    <xf numFmtId="1" fontId="22" fillId="43" borderId="26" xfId="0" applyNumberFormat="1" applyFont="1" applyFill="1" applyBorder="1" applyAlignment="1">
      <alignment horizontal="left"/>
    </xf>
    <xf numFmtId="2" fontId="22" fillId="43" borderId="27" xfId="0" applyNumberFormat="1" applyFont="1" applyFill="1" applyBorder="1" applyAlignment="1">
      <alignment horizontal="center"/>
    </xf>
    <xf numFmtId="0" fontId="0" fillId="0" borderId="12" xfId="0" applyBorder="1" applyAlignment="1">
      <alignment horizontal="center"/>
    </xf>
    <xf numFmtId="0" fontId="29" fillId="0" borderId="12" xfId="0" applyFont="1" applyBorder="1" applyAlignment="1">
      <alignment horizontal="left" indent="1"/>
    </xf>
    <xf numFmtId="0" fontId="19" fillId="38" borderId="18" xfId="0" applyFont="1" applyFill="1" applyBorder="1" applyAlignment="1">
      <alignment horizontal="center"/>
    </xf>
    <xf numFmtId="0" fontId="19" fillId="38" borderId="19" xfId="0" applyFont="1" applyFill="1" applyBorder="1" applyAlignment="1">
      <alignment horizontal="center"/>
    </xf>
    <xf numFmtId="0" fontId="0" fillId="38" borderId="19" xfId="0" applyFill="1" applyBorder="1" applyAlignment="1">
      <alignment horizontal="center"/>
    </xf>
    <xf numFmtId="0" fontId="0" fillId="38" borderId="19" xfId="0" applyFill="1" applyBorder="1" applyAlignment="1">
      <alignment horizontal="left" indent="1"/>
    </xf>
    <xf numFmtId="0" fontId="0" fillId="38" borderId="20" xfId="0" applyFill="1" applyBorder="1" applyAlignment="1">
      <alignment horizontal="center"/>
    </xf>
    <xf numFmtId="1" fontId="19" fillId="0" borderId="28" xfId="0" applyNumberFormat="1" applyFont="1" applyBorder="1" applyAlignment="1">
      <alignment horizontal="center"/>
    </xf>
    <xf numFmtId="164" fontId="19" fillId="0" borderId="29" xfId="0" applyNumberFormat="1" applyFont="1" applyBorder="1" applyAlignment="1">
      <alignment horizontal="center"/>
    </xf>
    <xf numFmtId="0" fontId="0" fillId="0" borderId="22" xfId="0" applyBorder="1"/>
    <xf numFmtId="0" fontId="0" fillId="36" borderId="24" xfId="0" applyFill="1" applyBorder="1"/>
    <xf numFmtId="0" fontId="0" fillId="36" borderId="22" xfId="0" applyFill="1" applyBorder="1"/>
    <xf numFmtId="1" fontId="27" fillId="43" borderId="21" xfId="0" applyNumberFormat="1" applyFont="1" applyFill="1" applyBorder="1" applyAlignment="1">
      <alignment horizontal="center"/>
    </xf>
    <xf numFmtId="164" fontId="22" fillId="43" borderId="22" xfId="0" applyNumberFormat="1" applyFont="1" applyFill="1" applyBorder="1" applyAlignment="1">
      <alignment horizontal="center"/>
    </xf>
    <xf numFmtId="1" fontId="27" fillId="0" borderId="23" xfId="0" applyNumberFormat="1" applyFont="1" applyFill="1" applyBorder="1" applyAlignment="1">
      <alignment horizontal="center"/>
    </xf>
    <xf numFmtId="164" fontId="22" fillId="0" borderId="24" xfId="0" applyNumberFormat="1" applyFont="1" applyFill="1" applyBorder="1" applyAlignment="1">
      <alignment horizontal="center"/>
    </xf>
    <xf numFmtId="14" fontId="22" fillId="43" borderId="26" xfId="0" applyNumberFormat="1" applyFont="1" applyFill="1" applyBorder="1" applyAlignment="1">
      <alignment horizontal="center"/>
    </xf>
    <xf numFmtId="164" fontId="22" fillId="43" borderId="27" xfId="0" applyNumberFormat="1" applyFont="1" applyFill="1" applyBorder="1" applyAlignment="1">
      <alignment horizontal="center"/>
    </xf>
    <xf numFmtId="0" fontId="0" fillId="36" borderId="22" xfId="0" applyFill="1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38" borderId="30" xfId="0" applyFill="1" applyBorder="1"/>
    <xf numFmtId="0" fontId="19" fillId="38" borderId="31" xfId="0" applyFont="1" applyFill="1" applyBorder="1" applyAlignment="1">
      <alignment horizontal="center"/>
    </xf>
    <xf numFmtId="0" fontId="0" fillId="38" borderId="32" xfId="0" applyFont="1" applyFill="1" applyBorder="1" applyAlignment="1">
      <alignment horizontal="center"/>
    </xf>
    <xf numFmtId="0" fontId="19" fillId="36" borderId="10" xfId="0" applyFont="1" applyFill="1" applyBorder="1" applyAlignment="1">
      <alignment horizontal="center"/>
    </xf>
    <xf numFmtId="0" fontId="22" fillId="42" borderId="10" xfId="0" applyFont="1" applyFill="1" applyBorder="1" applyAlignment="1">
      <alignment horizontal="center"/>
    </xf>
    <xf numFmtId="0" fontId="17" fillId="0" borderId="10" xfId="0" applyFont="1" applyFill="1" applyBorder="1" applyAlignment="1">
      <alignment horizontal="center"/>
    </xf>
    <xf numFmtId="0" fontId="17" fillId="0" borderId="12" xfId="0" applyFont="1" applyFill="1" applyBorder="1" applyAlignment="1">
      <alignment horizontal="center"/>
    </xf>
    <xf numFmtId="0" fontId="17" fillId="0" borderId="0" xfId="0" applyFont="1" applyFill="1" applyBorder="1" applyAlignment="1">
      <alignment horizontal="center"/>
    </xf>
    <xf numFmtId="0" fontId="17" fillId="42" borderId="10" xfId="0" applyFont="1" applyFill="1" applyBorder="1" applyAlignment="1">
      <alignment horizontal="center"/>
    </xf>
    <xf numFmtId="1" fontId="45" fillId="33" borderId="12" xfId="0" applyNumberFormat="1" applyFont="1" applyFill="1" applyBorder="1" applyAlignment="1" applyProtection="1"/>
    <xf numFmtId="0" fontId="0" fillId="33" borderId="12" xfId="0" applyFill="1" applyBorder="1" applyAlignment="1">
      <alignment horizontal="center"/>
    </xf>
    <xf numFmtId="0" fontId="45" fillId="33" borderId="12" xfId="0" applyFont="1" applyFill="1" applyBorder="1" applyAlignment="1" applyProtection="1">
      <alignment horizontal="center"/>
    </xf>
    <xf numFmtId="164" fontId="45" fillId="33" borderId="12" xfId="0" applyNumberFormat="1" applyFont="1" applyFill="1" applyBorder="1" applyAlignment="1" applyProtection="1"/>
    <xf numFmtId="0" fontId="22" fillId="42" borderId="12" xfId="0" applyFont="1" applyFill="1" applyBorder="1"/>
    <xf numFmtId="0" fontId="22" fillId="42" borderId="12" xfId="0" applyFont="1" applyFill="1" applyBorder="1" applyAlignment="1">
      <alignment horizontal="center"/>
    </xf>
    <xf numFmtId="0" fontId="17" fillId="42" borderId="12" xfId="0" applyFont="1" applyFill="1" applyBorder="1"/>
    <xf numFmtId="0" fontId="17" fillId="42" borderId="12" xfId="0" applyFont="1" applyFill="1" applyBorder="1" applyAlignment="1">
      <alignment horizontal="center"/>
    </xf>
    <xf numFmtId="0" fontId="0" fillId="38" borderId="12" xfId="0" applyFill="1" applyBorder="1"/>
    <xf numFmtId="1" fontId="45" fillId="0" borderId="17" xfId="0" applyNumberFormat="1" applyFont="1" applyFill="1" applyBorder="1" applyAlignment="1" applyProtection="1"/>
    <xf numFmtId="0" fontId="0" fillId="0" borderId="17" xfId="0" applyFill="1" applyBorder="1" applyAlignment="1">
      <alignment horizontal="center"/>
    </xf>
    <xf numFmtId="0" fontId="45" fillId="0" borderId="17" xfId="0" applyFont="1" applyFill="1" applyBorder="1" applyAlignment="1" applyProtection="1">
      <alignment horizontal="center"/>
    </xf>
    <xf numFmtId="164" fontId="45" fillId="0" borderId="17" xfId="0" applyNumberFormat="1" applyFont="1" applyFill="1" applyBorder="1" applyAlignment="1" applyProtection="1"/>
    <xf numFmtId="0" fontId="17" fillId="0" borderId="17" xfId="0" applyFont="1" applyFill="1" applyBorder="1"/>
    <xf numFmtId="0" fontId="17" fillId="0" borderId="17" xfId="0" applyFont="1" applyFill="1" applyBorder="1" applyAlignment="1">
      <alignment horizontal="center"/>
    </xf>
    <xf numFmtId="0" fontId="0" fillId="0" borderId="17" xfId="0" applyFill="1" applyBorder="1"/>
    <xf numFmtId="164" fontId="27" fillId="36" borderId="10" xfId="0" applyNumberFormat="1" applyFont="1" applyFill="1" applyBorder="1" applyAlignment="1">
      <alignment horizontal="center"/>
    </xf>
    <xf numFmtId="164" fontId="0" fillId="41" borderId="12" xfId="0" applyNumberFormat="1" applyFill="1" applyBorder="1" applyAlignment="1">
      <alignment horizontal="center"/>
    </xf>
    <xf numFmtId="164" fontId="0" fillId="37" borderId="12" xfId="0" applyNumberFormat="1" applyFill="1" applyBorder="1" applyAlignment="1">
      <alignment horizontal="center"/>
    </xf>
    <xf numFmtId="164" fontId="0" fillId="0" borderId="17" xfId="0" applyNumberFormat="1" applyFill="1" applyBorder="1" applyAlignment="1">
      <alignment horizontal="center"/>
    </xf>
    <xf numFmtId="164" fontId="0" fillId="44" borderId="10" xfId="0" applyNumberFormat="1" applyFill="1" applyBorder="1" applyAlignment="1">
      <alignment horizontal="center"/>
    </xf>
    <xf numFmtId="164" fontId="0" fillId="44" borderId="12" xfId="0" applyNumberFormat="1" applyFill="1" applyBorder="1" applyAlignment="1">
      <alignment horizontal="center"/>
    </xf>
    <xf numFmtId="164" fontId="0" fillId="0" borderId="12" xfId="0" applyNumberFormat="1" applyFill="1" applyBorder="1" applyAlignment="1">
      <alignment horizontal="center"/>
    </xf>
    <xf numFmtId="164" fontId="0" fillId="0" borderId="11" xfId="0" applyNumberFormat="1" applyFill="1" applyBorder="1" applyAlignment="1">
      <alignment horizontal="center" vertical="center"/>
    </xf>
    <xf numFmtId="164" fontId="0" fillId="0" borderId="15" xfId="0" applyNumberFormat="1" applyFill="1" applyBorder="1" applyAlignment="1">
      <alignment horizontal="center"/>
    </xf>
    <xf numFmtId="164" fontId="0" fillId="38" borderId="11" xfId="0" applyNumberFormat="1" applyFill="1" applyBorder="1" applyAlignment="1">
      <alignment horizontal="center" vertical="center"/>
    </xf>
    <xf numFmtId="164" fontId="19" fillId="38" borderId="11" xfId="0" applyNumberFormat="1" applyFont="1" applyFill="1" applyBorder="1" applyAlignment="1">
      <alignment horizontal="center" vertical="center" wrapText="1"/>
    </xf>
    <xf numFmtId="164" fontId="0" fillId="38" borderId="12" xfId="0" applyNumberFormat="1" applyFill="1" applyBorder="1" applyAlignment="1">
      <alignment horizontal="center"/>
    </xf>
    <xf numFmtId="0" fontId="19" fillId="0" borderId="0" xfId="0" applyFont="1" applyBorder="1" applyAlignment="1">
      <alignment horizontal="center"/>
    </xf>
    <xf numFmtId="164" fontId="0" fillId="0" borderId="33" xfId="0" applyNumberFormat="1" applyFill="1" applyBorder="1" applyAlignment="1">
      <alignment horizontal="center"/>
    </xf>
    <xf numFmtId="0" fontId="19" fillId="0" borderId="11" xfId="0" applyFont="1" applyBorder="1" applyAlignment="1">
      <alignment horizontal="center"/>
    </xf>
    <xf numFmtId="164" fontId="0" fillId="38" borderId="17" xfId="0" applyNumberFormat="1" applyFill="1" applyBorder="1" applyAlignment="1">
      <alignment horizontal="center"/>
    </xf>
    <xf numFmtId="164" fontId="0" fillId="44" borderId="17" xfId="0" applyNumberFormat="1" applyFill="1" applyBorder="1" applyAlignment="1">
      <alignment horizontal="center"/>
    </xf>
    <xf numFmtId="164" fontId="0" fillId="44" borderId="0" xfId="0" applyNumberFormat="1" applyFill="1" applyBorder="1" applyAlignment="1">
      <alignment horizontal="center"/>
    </xf>
    <xf numFmtId="164" fontId="0" fillId="38" borderId="0" xfId="0" applyNumberFormat="1" applyFill="1" applyBorder="1" applyAlignment="1">
      <alignment horizontal="center"/>
    </xf>
    <xf numFmtId="164" fontId="19" fillId="44" borderId="0" xfId="0" applyNumberFormat="1" applyFont="1" applyFill="1" applyBorder="1" applyAlignment="1">
      <alignment horizontal="center"/>
    </xf>
    <xf numFmtId="164" fontId="19" fillId="44" borderId="12" xfId="0" applyNumberFormat="1" applyFont="1" applyFill="1" applyBorder="1" applyAlignment="1">
      <alignment horizontal="center"/>
    </xf>
    <xf numFmtId="164" fontId="19" fillId="38" borderId="12" xfId="0" applyNumberFormat="1" applyFont="1" applyFill="1" applyBorder="1" applyAlignment="1">
      <alignment horizontal="center"/>
    </xf>
    <xf numFmtId="164" fontId="19" fillId="0" borderId="12" xfId="0" applyNumberFormat="1" applyFont="1" applyFill="1" applyBorder="1" applyAlignment="1">
      <alignment horizontal="center"/>
    </xf>
    <xf numFmtId="0" fontId="0" fillId="39" borderId="12" xfId="0" applyFill="1" applyBorder="1" applyAlignment="1">
      <alignment horizontal="center"/>
    </xf>
    <xf numFmtId="0" fontId="0" fillId="0" borderId="17" xfId="0" applyBorder="1" applyAlignment="1">
      <alignment horizontal="center"/>
    </xf>
    <xf numFmtId="164" fontId="0" fillId="34" borderId="12" xfId="0" applyNumberFormat="1" applyFill="1" applyBorder="1" applyAlignment="1">
      <alignment horizontal="center"/>
    </xf>
    <xf numFmtId="164" fontId="27" fillId="34" borderId="14" xfId="0" applyNumberFormat="1" applyFont="1" applyFill="1" applyBorder="1" applyAlignment="1">
      <alignment horizontal="center" vertical="center" wrapText="1"/>
    </xf>
    <xf numFmtId="0" fontId="0" fillId="35" borderId="12" xfId="0" applyFill="1" applyBorder="1" applyAlignment="1">
      <alignment horizontal="center"/>
    </xf>
    <xf numFmtId="0" fontId="0" fillId="0" borderId="33" xfId="0" applyFill="1" applyBorder="1" applyAlignment="1">
      <alignment horizontal="center"/>
    </xf>
    <xf numFmtId="0" fontId="0" fillId="38" borderId="13" xfId="0" applyFill="1" applyBorder="1" applyAlignment="1">
      <alignment horizontal="center"/>
    </xf>
    <xf numFmtId="0" fontId="0" fillId="38" borderId="16" xfId="0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0" fillId="0" borderId="16" xfId="0" applyFill="1" applyBorder="1" applyAlignment="1">
      <alignment horizontal="center"/>
    </xf>
    <xf numFmtId="0" fontId="19" fillId="38" borderId="10" xfId="0" applyFont="1" applyFill="1" applyBorder="1" applyAlignment="1">
      <alignment horizontal="center" vertical="center"/>
    </xf>
    <xf numFmtId="0" fontId="0" fillId="38" borderId="10" xfId="0" applyFill="1" applyBorder="1" applyAlignment="1">
      <alignment horizontal="center" vertical="center"/>
    </xf>
    <xf numFmtId="0" fontId="25" fillId="33" borderId="10" xfId="0" applyFont="1" applyFill="1" applyBorder="1" applyAlignment="1">
      <alignment horizontal="center" vertical="center" wrapText="1"/>
    </xf>
    <xf numFmtId="0" fontId="23" fillId="42" borderId="10" xfId="0" applyFont="1" applyFill="1" applyBorder="1" applyAlignment="1">
      <alignment horizontal="center" vertical="center" wrapText="1"/>
    </xf>
    <xf numFmtId="0" fontId="27" fillId="34" borderId="10" xfId="0" applyFont="1" applyFill="1" applyBorder="1" applyAlignment="1">
      <alignment horizontal="center" vertical="center" wrapText="1"/>
    </xf>
    <xf numFmtId="0" fontId="19" fillId="35" borderId="10" xfId="0" applyFont="1" applyFill="1" applyBorder="1" applyAlignment="1">
      <alignment horizontal="center" vertical="center" wrapText="1"/>
    </xf>
    <xf numFmtId="0" fontId="19" fillId="44" borderId="10" xfId="0" applyFont="1" applyFill="1" applyBorder="1" applyAlignment="1">
      <alignment horizontal="center" vertical="center"/>
    </xf>
    <xf numFmtId="0" fontId="0" fillId="44" borderId="10" xfId="0" applyFill="1" applyBorder="1" applyAlignment="1">
      <alignment horizontal="center" vertical="center"/>
    </xf>
  </cellXfs>
  <cellStyles count="237">
    <cellStyle name="20% - Accent1" xfId="19" builtinId="30" customBuiltin="1"/>
    <cellStyle name="20% - Accent1 2" xfId="56"/>
    <cellStyle name="20% - Accent1 2 2" xfId="173"/>
    <cellStyle name="20% - Accent1 3" xfId="81"/>
    <cellStyle name="20% - Accent1 3 2" xfId="191"/>
    <cellStyle name="20% - Accent1 4" xfId="95"/>
    <cellStyle name="20% - Accent1 4 2" xfId="205"/>
    <cellStyle name="20% - Accent1 5" xfId="109"/>
    <cellStyle name="20% - Accent1 6" xfId="145"/>
    <cellStyle name="20% - Accent1 7" xfId="224"/>
    <cellStyle name="20% - Accent2" xfId="23" builtinId="34" customBuiltin="1"/>
    <cellStyle name="20% - Accent2 2" xfId="60"/>
    <cellStyle name="20% - Accent2 2 2" xfId="177"/>
    <cellStyle name="20% - Accent2 3" xfId="83"/>
    <cellStyle name="20% - Accent2 3 2" xfId="193"/>
    <cellStyle name="20% - Accent2 4" xfId="97"/>
    <cellStyle name="20% - Accent2 4 2" xfId="207"/>
    <cellStyle name="20% - Accent2 5" xfId="111"/>
    <cellStyle name="20% - Accent2 6" xfId="149"/>
    <cellStyle name="20% - Accent2 7" xfId="236"/>
    <cellStyle name="20% - Accent3" xfId="27" builtinId="38" customBuiltin="1"/>
    <cellStyle name="20% - Accent3 2" xfId="64"/>
    <cellStyle name="20% - Accent3 2 2" xfId="179"/>
    <cellStyle name="20% - Accent3 3" xfId="85"/>
    <cellStyle name="20% - Accent3 3 2" xfId="195"/>
    <cellStyle name="20% - Accent3 4" xfId="99"/>
    <cellStyle name="20% - Accent3 4 2" xfId="209"/>
    <cellStyle name="20% - Accent3 5" xfId="113"/>
    <cellStyle name="20% - Accent3 6" xfId="153"/>
    <cellStyle name="20% - Accent3 7" xfId="229"/>
    <cellStyle name="20% - Accent4" xfId="31" builtinId="42" customBuiltin="1"/>
    <cellStyle name="20% - Accent4 2" xfId="68"/>
    <cellStyle name="20% - Accent4 2 2" xfId="182"/>
    <cellStyle name="20% - Accent4 3" xfId="87"/>
    <cellStyle name="20% - Accent4 3 2" xfId="197"/>
    <cellStyle name="20% - Accent4 4" xfId="101"/>
    <cellStyle name="20% - Accent4 4 2" xfId="211"/>
    <cellStyle name="20% - Accent4 5" xfId="115"/>
    <cellStyle name="20% - Accent4 6" xfId="157"/>
    <cellStyle name="20% - Accent4 7" xfId="219"/>
    <cellStyle name="20% - Accent5" xfId="35" builtinId="46" customBuiltin="1"/>
    <cellStyle name="20% - Accent5 2" xfId="72"/>
    <cellStyle name="20% - Accent5 2 2" xfId="184"/>
    <cellStyle name="20% - Accent5 3" xfId="89"/>
    <cellStyle name="20% - Accent5 3 2" xfId="199"/>
    <cellStyle name="20% - Accent5 4" xfId="103"/>
    <cellStyle name="20% - Accent5 4 2" xfId="213"/>
    <cellStyle name="20% - Accent5 5" xfId="117"/>
    <cellStyle name="20% - Accent5 6" xfId="161"/>
    <cellStyle name="20% - Accent5 7" xfId="221"/>
    <cellStyle name="20% - Accent6" xfId="39" builtinId="50" customBuiltin="1"/>
    <cellStyle name="20% - Accent6 2" xfId="76"/>
    <cellStyle name="20% - Accent6 2 2" xfId="187"/>
    <cellStyle name="20% - Accent6 3" xfId="91"/>
    <cellStyle name="20% - Accent6 3 2" xfId="201"/>
    <cellStyle name="20% - Accent6 4" xfId="105"/>
    <cellStyle name="20% - Accent6 4 2" xfId="215"/>
    <cellStyle name="20% - Accent6 5" xfId="119"/>
    <cellStyle name="20% - Accent6 6" xfId="165"/>
    <cellStyle name="20% - Accent6 7" xfId="234"/>
    <cellStyle name="40% - Accent1" xfId="20" builtinId="31" customBuiltin="1"/>
    <cellStyle name="40% - Accent1 2" xfId="57"/>
    <cellStyle name="40% - Accent1 2 2" xfId="174"/>
    <cellStyle name="40% - Accent1 3" xfId="82"/>
    <cellStyle name="40% - Accent1 3 2" xfId="192"/>
    <cellStyle name="40% - Accent1 4" xfId="96"/>
    <cellStyle name="40% - Accent1 4 2" xfId="206"/>
    <cellStyle name="40% - Accent1 5" xfId="110"/>
    <cellStyle name="40% - Accent1 6" xfId="146"/>
    <cellStyle name="40% - Accent1 7" xfId="217"/>
    <cellStyle name="40% - Accent2" xfId="24" builtinId="35" customBuiltin="1"/>
    <cellStyle name="40% - Accent2 2" xfId="61"/>
    <cellStyle name="40% - Accent2 2 2" xfId="178"/>
    <cellStyle name="40% - Accent2 3" xfId="84"/>
    <cellStyle name="40% - Accent2 3 2" xfId="194"/>
    <cellStyle name="40% - Accent2 4" xfId="98"/>
    <cellStyle name="40% - Accent2 4 2" xfId="208"/>
    <cellStyle name="40% - Accent2 5" xfId="112"/>
    <cellStyle name="40% - Accent2 6" xfId="150"/>
    <cellStyle name="40% - Accent2 7" xfId="218"/>
    <cellStyle name="40% - Accent3" xfId="28" builtinId="39" customBuiltin="1"/>
    <cellStyle name="40% - Accent3 2" xfId="65"/>
    <cellStyle name="40% - Accent3 2 2" xfId="180"/>
    <cellStyle name="40% - Accent3 3" xfId="86"/>
    <cellStyle name="40% - Accent3 3 2" xfId="196"/>
    <cellStyle name="40% - Accent3 4" xfId="100"/>
    <cellStyle name="40% - Accent3 4 2" xfId="210"/>
    <cellStyle name="40% - Accent3 5" xfId="114"/>
    <cellStyle name="40% - Accent3 6" xfId="154"/>
    <cellStyle name="40% - Accent3 7" xfId="121"/>
    <cellStyle name="40% - Accent4" xfId="32" builtinId="43" customBuiltin="1"/>
    <cellStyle name="40% - Accent4 2" xfId="69"/>
    <cellStyle name="40% - Accent4 2 2" xfId="183"/>
    <cellStyle name="40% - Accent4 3" xfId="88"/>
    <cellStyle name="40% - Accent4 3 2" xfId="198"/>
    <cellStyle name="40% - Accent4 4" xfId="102"/>
    <cellStyle name="40% - Accent4 4 2" xfId="212"/>
    <cellStyle name="40% - Accent4 5" xfId="116"/>
    <cellStyle name="40% - Accent4 6" xfId="158"/>
    <cellStyle name="40% - Accent4 7" xfId="126"/>
    <cellStyle name="40% - Accent5" xfId="36" builtinId="47" customBuiltin="1"/>
    <cellStyle name="40% - Accent5 2" xfId="73"/>
    <cellStyle name="40% - Accent5 2 2" xfId="185"/>
    <cellStyle name="40% - Accent5 3" xfId="90"/>
    <cellStyle name="40% - Accent5 3 2" xfId="200"/>
    <cellStyle name="40% - Accent5 4" xfId="104"/>
    <cellStyle name="40% - Accent5 4 2" xfId="214"/>
    <cellStyle name="40% - Accent5 5" xfId="118"/>
    <cellStyle name="40% - Accent5 6" xfId="162"/>
    <cellStyle name="40% - Accent5 7" xfId="124"/>
    <cellStyle name="40% - Accent6" xfId="40" builtinId="51" customBuiltin="1"/>
    <cellStyle name="40% - Accent6 2" xfId="77"/>
    <cellStyle name="40% - Accent6 2 2" xfId="188"/>
    <cellStyle name="40% - Accent6 3" xfId="92"/>
    <cellStyle name="40% - Accent6 3 2" xfId="202"/>
    <cellStyle name="40% - Accent6 4" xfId="106"/>
    <cellStyle name="40% - Accent6 4 2" xfId="216"/>
    <cellStyle name="40% - Accent6 5" xfId="120"/>
    <cellStyle name="40% - Accent6 6" xfId="166"/>
    <cellStyle name="40% - Accent6 7" xfId="227"/>
    <cellStyle name="60% - Accent1" xfId="21" builtinId="32" customBuiltin="1"/>
    <cellStyle name="60% - Accent1 2" xfId="58"/>
    <cellStyle name="60% - Accent1 3" xfId="147"/>
    <cellStyle name="60% - Accent1 4" xfId="232"/>
    <cellStyle name="60% - Accent2" xfId="25" builtinId="36" customBuiltin="1"/>
    <cellStyle name="60% - Accent2 2" xfId="62"/>
    <cellStyle name="60% - Accent2 3" xfId="151"/>
    <cellStyle name="60% - Accent2 4" xfId="169"/>
    <cellStyle name="60% - Accent3" xfId="29" builtinId="40" customBuiltin="1"/>
    <cellStyle name="60% - Accent3 2" xfId="66"/>
    <cellStyle name="60% - Accent3 3" xfId="155"/>
    <cellStyle name="60% - Accent3 4" xfId="231"/>
    <cellStyle name="60% - Accent4" xfId="33" builtinId="44" customBuiltin="1"/>
    <cellStyle name="60% - Accent4 2" xfId="70"/>
    <cellStyle name="60% - Accent4 3" xfId="159"/>
    <cellStyle name="60% - Accent4 4" xfId="130"/>
    <cellStyle name="60% - Accent5" xfId="37" builtinId="48" customBuiltin="1"/>
    <cellStyle name="60% - Accent5 2" xfId="74"/>
    <cellStyle name="60% - Accent5 3" xfId="163"/>
    <cellStyle name="60% - Accent5 4" xfId="122"/>
    <cellStyle name="60% - Accent6" xfId="41" builtinId="52" customBuiltin="1"/>
    <cellStyle name="60% - Accent6 2" xfId="78"/>
    <cellStyle name="60% - Accent6 3" xfId="167"/>
    <cellStyle name="60% - Accent6 4" xfId="129"/>
    <cellStyle name="Accent1" xfId="18" builtinId="29" customBuiltin="1"/>
    <cellStyle name="Accent1 2" xfId="55"/>
    <cellStyle name="Accent1 3" xfId="144"/>
    <cellStyle name="Accent1 4" xfId="235"/>
    <cellStyle name="Accent2" xfId="22" builtinId="33" customBuiltin="1"/>
    <cellStyle name="Accent2 2" xfId="59"/>
    <cellStyle name="Accent2 3" xfId="148"/>
    <cellStyle name="Accent2 4" xfId="226"/>
    <cellStyle name="Accent3" xfId="26" builtinId="37" customBuiltin="1"/>
    <cellStyle name="Accent3 2" xfId="63"/>
    <cellStyle name="Accent3 3" xfId="152"/>
    <cellStyle name="Accent3 4" xfId="175"/>
    <cellStyle name="Accent4" xfId="30" builtinId="41" customBuiltin="1"/>
    <cellStyle name="Accent4 2" xfId="67"/>
    <cellStyle name="Accent4 3" xfId="156"/>
    <cellStyle name="Accent4 4" xfId="186"/>
    <cellStyle name="Accent5" xfId="34" builtinId="45" customBuiltin="1"/>
    <cellStyle name="Accent5 2" xfId="71"/>
    <cellStyle name="Accent5 3" xfId="160"/>
    <cellStyle name="Accent5 4" xfId="233"/>
    <cellStyle name="Accent6" xfId="38" builtinId="49" customBuiltin="1"/>
    <cellStyle name="Accent6 2" xfId="75"/>
    <cellStyle name="Accent6 3" xfId="164"/>
    <cellStyle name="Accent6 4" xfId="230"/>
    <cellStyle name="Bad" xfId="7" builtinId="27" customBuiltin="1"/>
    <cellStyle name="Bad 2" xfId="47"/>
    <cellStyle name="Bad 3" xfId="133"/>
    <cellStyle name="Bad 4" xfId="172"/>
    <cellStyle name="Calculation" xfId="11" builtinId="22" customBuiltin="1"/>
    <cellStyle name="Calculation 2" xfId="48"/>
    <cellStyle name="Calculation 3" xfId="137"/>
    <cellStyle name="Calculation 4" xfId="127"/>
    <cellStyle name="Check Cell" xfId="13" builtinId="23" customBuiltin="1"/>
    <cellStyle name="Check Cell 2" xfId="50"/>
    <cellStyle name="Check Cell 3" xfId="139"/>
    <cellStyle name="Check Cell 4" xfId="125"/>
    <cellStyle name="Explanatory Text" xfId="16" builtinId="53" customBuiltin="1"/>
    <cellStyle name="Explanatory Text 2" xfId="53"/>
    <cellStyle name="Explanatory Text 3" xfId="142"/>
    <cellStyle name="Explanatory Text 4" xfId="181"/>
    <cellStyle name="Good" xfId="6" builtinId="26" customBuiltin="1"/>
    <cellStyle name="Good 2" xfId="43"/>
    <cellStyle name="Good 3" xfId="132"/>
    <cellStyle name="Good 4" xfId="123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Input 2" xfId="44"/>
    <cellStyle name="Input 3" xfId="135"/>
    <cellStyle name="Input 4" xfId="225"/>
    <cellStyle name="Linked Cell" xfId="12" builtinId="24" customBuiltin="1"/>
    <cellStyle name="Linked Cell 2" xfId="46"/>
    <cellStyle name="Linked Cell 3" xfId="138"/>
    <cellStyle name="Linked Cell 4" xfId="222"/>
    <cellStyle name="Neutral" xfId="8" builtinId="28" customBuiltin="1"/>
    <cellStyle name="Neutral 2" xfId="42"/>
    <cellStyle name="Neutral 3" xfId="134"/>
    <cellStyle name="Neutral 4" xfId="223"/>
    <cellStyle name="Normal" xfId="0" builtinId="0"/>
    <cellStyle name="Normal 2" xfId="49"/>
    <cellStyle name="Normal 2 2" xfId="168"/>
    <cellStyle name="Normal 3" xfId="79"/>
    <cellStyle name="Normal 3 2" xfId="189"/>
    <cellStyle name="Normal 4" xfId="93"/>
    <cellStyle name="Normal 4 2" xfId="203"/>
    <cellStyle name="Normal 5" xfId="107"/>
    <cellStyle name="Normal 6" xfId="131"/>
    <cellStyle name="Normal 7" xfId="170"/>
    <cellStyle name="Note" xfId="15" builtinId="10" customBuiltin="1"/>
    <cellStyle name="Note 2" xfId="52"/>
    <cellStyle name="Note 2 2" xfId="171"/>
    <cellStyle name="Note 3" xfId="80"/>
    <cellStyle name="Note 3 2" xfId="190"/>
    <cellStyle name="Note 4" xfId="94"/>
    <cellStyle name="Note 4 2" xfId="204"/>
    <cellStyle name="Note 5" xfId="108"/>
    <cellStyle name="Note 6" xfId="141"/>
    <cellStyle name="Note 7" xfId="128"/>
    <cellStyle name="Output" xfId="10" builtinId="21" customBuiltin="1"/>
    <cellStyle name="Output 2" xfId="45"/>
    <cellStyle name="Output 3" xfId="136"/>
    <cellStyle name="Output 4" xfId="176"/>
    <cellStyle name="Title" xfId="1" builtinId="15" customBuiltin="1"/>
    <cellStyle name="Total" xfId="17" builtinId="25" customBuiltin="1"/>
    <cellStyle name="Total 2" xfId="54"/>
    <cellStyle name="Total 3" xfId="143"/>
    <cellStyle name="Total 4" xfId="220"/>
    <cellStyle name="Warning Text" xfId="14" builtinId="11" customBuiltin="1"/>
    <cellStyle name="Warning Text 2" xfId="51"/>
    <cellStyle name="Warning Text 3" xfId="140"/>
    <cellStyle name="Warning Text 4" xfId="228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9525</xdr:colOff>
      <xdr:row>20</xdr:row>
      <xdr:rowOff>28575</xdr:rowOff>
    </xdr:from>
    <xdr:to>
      <xdr:col>10</xdr:col>
      <xdr:colOff>1114051</xdr:colOff>
      <xdr:row>21</xdr:row>
      <xdr:rowOff>152361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29325" y="3914775"/>
          <a:ext cx="2990476" cy="3142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A1:IJ322"/>
  <sheetViews>
    <sheetView workbookViewId="0">
      <selection activeCell="I29" sqref="I29"/>
    </sheetView>
  </sheetViews>
  <sheetFormatPr defaultRowHeight="15" x14ac:dyDescent="0.25"/>
  <cols>
    <col min="1" max="3" width="9.140625" style="15" customWidth="1"/>
    <col min="4" max="4" width="9.140625" style="15"/>
    <col min="5" max="5" width="16" style="91" customWidth="1"/>
    <col min="6" max="6" width="9.140625" style="55" customWidth="1"/>
    <col min="7" max="7" width="14.140625" style="120" customWidth="1"/>
    <col min="8" max="8" width="9.140625" style="55" customWidth="1"/>
    <col min="9" max="9" width="11.85546875" style="120" customWidth="1"/>
    <col min="10" max="10" width="9.140625" style="55" customWidth="1"/>
    <col min="11" max="11" width="9.140625" style="107" customWidth="1"/>
    <col min="12" max="12" width="9.140625" style="59" customWidth="1"/>
    <col min="13" max="13" width="17" style="85" customWidth="1"/>
    <col min="14" max="14" width="9.140625" style="8" customWidth="1"/>
    <col min="15" max="15" width="9.140625" style="143" customWidth="1"/>
    <col min="16" max="16" width="9.140625" style="11" customWidth="1"/>
    <col min="17" max="17" width="12.140625" style="144" customWidth="1"/>
    <col min="18" max="18" width="9.140625" style="103" customWidth="1"/>
    <col min="19" max="21" width="9.140625" style="8" customWidth="1"/>
    <col min="22" max="22" width="9.140625" style="111" customWidth="1"/>
    <col min="23" max="23" width="9.140625" style="17" customWidth="1"/>
  </cols>
  <sheetData>
    <row r="1" spans="1:31" ht="45" x14ac:dyDescent="0.25">
      <c r="A1" s="364" t="s">
        <v>36</v>
      </c>
      <c r="B1" s="364"/>
      <c r="C1" s="364"/>
      <c r="D1" s="364"/>
      <c r="E1" s="365" t="s">
        <v>26</v>
      </c>
      <c r="F1" s="365"/>
      <c r="G1" s="365"/>
      <c r="H1" s="365"/>
      <c r="I1" s="140"/>
      <c r="J1" s="129"/>
      <c r="K1" s="44" t="s">
        <v>34</v>
      </c>
      <c r="L1" s="45" t="s">
        <v>33</v>
      </c>
      <c r="M1" s="362" t="s">
        <v>27</v>
      </c>
      <c r="N1" s="362"/>
      <c r="O1" s="31" t="s">
        <v>28</v>
      </c>
      <c r="P1" s="366" t="s">
        <v>29</v>
      </c>
      <c r="Q1" s="366"/>
      <c r="R1" s="367" t="s">
        <v>30</v>
      </c>
      <c r="S1" s="362" t="s">
        <v>38</v>
      </c>
      <c r="T1" s="363"/>
      <c r="U1" s="363"/>
      <c r="V1" s="113" t="s">
        <v>42</v>
      </c>
      <c r="W1" s="126"/>
    </row>
    <row r="2" spans="1:31" ht="36" x14ac:dyDescent="0.25">
      <c r="A2" s="3" t="s">
        <v>7</v>
      </c>
      <c r="B2" s="2" t="s">
        <v>0</v>
      </c>
      <c r="C2" s="2" t="s">
        <v>1</v>
      </c>
      <c r="D2" s="6" t="s">
        <v>8</v>
      </c>
      <c r="E2" s="88" t="s">
        <v>11</v>
      </c>
      <c r="F2" s="52" t="s">
        <v>10</v>
      </c>
      <c r="G2" s="117" t="s">
        <v>12</v>
      </c>
      <c r="H2" s="52" t="s">
        <v>17</v>
      </c>
      <c r="I2" s="117" t="s">
        <v>68</v>
      </c>
      <c r="J2" s="52" t="s">
        <v>69</v>
      </c>
      <c r="K2" s="42" t="s">
        <v>32</v>
      </c>
      <c r="L2" s="41" t="s">
        <v>35</v>
      </c>
      <c r="M2" s="102" t="s">
        <v>9</v>
      </c>
      <c r="N2" s="7" t="s">
        <v>13</v>
      </c>
      <c r="O2" s="32" t="s">
        <v>14</v>
      </c>
      <c r="P2" s="22" t="s">
        <v>15</v>
      </c>
      <c r="Q2" s="128" t="s">
        <v>16</v>
      </c>
      <c r="R2" s="367"/>
      <c r="S2" s="155" t="s">
        <v>39</v>
      </c>
      <c r="T2" s="155" t="s">
        <v>40</v>
      </c>
      <c r="U2" s="155" t="s">
        <v>41</v>
      </c>
      <c r="V2" s="114" t="s">
        <v>43</v>
      </c>
      <c r="W2" s="127" t="s">
        <v>44</v>
      </c>
    </row>
    <row r="3" spans="1:31" x14ac:dyDescent="0.25">
      <c r="A3" s="1">
        <v>9290</v>
      </c>
      <c r="B3" s="1" t="s">
        <v>18</v>
      </c>
      <c r="C3" s="1" t="s">
        <v>3</v>
      </c>
      <c r="D3" s="78">
        <v>153.89711609400001</v>
      </c>
      <c r="E3" s="125" t="s">
        <v>46</v>
      </c>
      <c r="F3" s="87">
        <v>138.54091430099999</v>
      </c>
      <c r="G3" s="115"/>
      <c r="H3" s="87"/>
      <c r="I3" s="115"/>
      <c r="J3" s="87"/>
      <c r="K3" s="76">
        <v>11.989810128</v>
      </c>
      <c r="L3" s="47">
        <v>8.2306908880999998</v>
      </c>
      <c r="M3" s="92"/>
      <c r="N3" s="93"/>
      <c r="O3" s="50">
        <v>15.4</v>
      </c>
      <c r="P3" s="4">
        <f>D3-Q3</f>
        <v>138.54091430140002</v>
      </c>
      <c r="Q3" s="4">
        <v>15.3562017926</v>
      </c>
      <c r="R3" s="23">
        <v>0</v>
      </c>
      <c r="S3" s="10">
        <v>125.98692037000001</v>
      </c>
      <c r="T3" s="10">
        <v>14.9365567101</v>
      </c>
      <c r="U3" s="10">
        <v>1.0207231186100001</v>
      </c>
      <c r="V3" s="40">
        <v>4.0394293919599997</v>
      </c>
      <c r="W3" s="108">
        <f>D3-(S3+T3+U3+V3)</f>
        <v>7.9134865033300059</v>
      </c>
      <c r="X3" s="133"/>
      <c r="Y3" s="133"/>
      <c r="Z3" s="133"/>
      <c r="AA3" s="133"/>
      <c r="AB3" s="133"/>
      <c r="AC3" s="133"/>
      <c r="AD3" s="133"/>
      <c r="AE3" s="133"/>
    </row>
    <row r="4" spans="1:31" x14ac:dyDescent="0.25">
      <c r="A4" s="1">
        <v>9292</v>
      </c>
      <c r="B4" s="1" t="s">
        <v>18</v>
      </c>
      <c r="C4" s="1" t="s">
        <v>3</v>
      </c>
      <c r="D4" s="78">
        <v>9.4605783970499999</v>
      </c>
      <c r="E4" s="125" t="s">
        <v>46</v>
      </c>
      <c r="F4" s="87">
        <v>9.4605783970499999</v>
      </c>
      <c r="G4" s="116"/>
      <c r="H4" s="54"/>
      <c r="I4" s="116"/>
      <c r="J4" s="54"/>
      <c r="K4" s="76">
        <v>0</v>
      </c>
      <c r="L4" s="47">
        <v>3.7733634067100001</v>
      </c>
      <c r="M4" s="92"/>
      <c r="N4" s="93"/>
      <c r="O4" s="33"/>
      <c r="P4" s="4">
        <f t="shared" ref="P4:P55" si="0">D4-Q4</f>
        <v>9.4605783970499999</v>
      </c>
      <c r="Q4" s="4">
        <v>0</v>
      </c>
      <c r="R4" s="23">
        <v>0.32293447622999999</v>
      </c>
      <c r="S4" s="10">
        <v>0</v>
      </c>
      <c r="T4" s="10">
        <v>0.202350820263</v>
      </c>
      <c r="U4" s="10">
        <v>8.5768473348400001</v>
      </c>
      <c r="V4" s="40">
        <v>0</v>
      </c>
      <c r="W4" s="108">
        <f t="shared" ref="W4:W48" si="1">D4-(S4+T4+U4+V4)</f>
        <v>0.68138024194700009</v>
      </c>
      <c r="X4" s="133"/>
      <c r="Y4" s="133"/>
      <c r="Z4" s="133"/>
      <c r="AA4" s="133"/>
      <c r="AB4" s="133"/>
      <c r="AC4" s="133"/>
      <c r="AD4" s="133"/>
      <c r="AE4" s="133"/>
    </row>
    <row r="5" spans="1:31" x14ac:dyDescent="0.25">
      <c r="A5" s="1">
        <v>9298</v>
      </c>
      <c r="B5" s="1" t="s">
        <v>18</v>
      </c>
      <c r="C5" s="1" t="s">
        <v>3</v>
      </c>
      <c r="D5" s="78">
        <v>7.7847377916299996</v>
      </c>
      <c r="E5" s="125" t="s">
        <v>46</v>
      </c>
      <c r="F5" s="87">
        <v>7.7847377916299996</v>
      </c>
      <c r="G5" s="116"/>
      <c r="H5" s="54"/>
      <c r="I5" s="116"/>
      <c r="J5" s="54"/>
      <c r="K5" s="76">
        <v>0.90725836305999996</v>
      </c>
      <c r="L5" s="47"/>
      <c r="M5" s="92"/>
      <c r="N5" s="93"/>
      <c r="O5" s="50"/>
      <c r="P5" s="4">
        <f t="shared" si="0"/>
        <v>7.7847377916299996</v>
      </c>
      <c r="Q5" s="4">
        <v>0</v>
      </c>
      <c r="R5" s="23">
        <v>0</v>
      </c>
      <c r="S5" s="10">
        <v>0</v>
      </c>
      <c r="T5" s="10">
        <v>6.8775050089200001</v>
      </c>
      <c r="U5" s="10">
        <v>0</v>
      </c>
      <c r="V5" s="40">
        <v>0</v>
      </c>
      <c r="W5" s="108">
        <f t="shared" si="1"/>
        <v>0.90723278270999952</v>
      </c>
      <c r="X5" s="133"/>
      <c r="Y5" s="133"/>
      <c r="Z5" s="133"/>
      <c r="AA5" s="133"/>
      <c r="AB5" s="133"/>
      <c r="AC5" s="133"/>
      <c r="AD5" s="133"/>
      <c r="AE5" s="133"/>
    </row>
    <row r="6" spans="1:31" x14ac:dyDescent="0.25">
      <c r="A6" s="1">
        <v>9299</v>
      </c>
      <c r="B6" s="1" t="s">
        <v>18</v>
      </c>
      <c r="C6" s="1" t="s">
        <v>3</v>
      </c>
      <c r="D6" s="78">
        <v>9.2856368507599996</v>
      </c>
      <c r="E6" s="125" t="s">
        <v>46</v>
      </c>
      <c r="F6" s="87">
        <v>9.2856368507599996</v>
      </c>
      <c r="G6" s="118"/>
      <c r="H6" s="131"/>
      <c r="I6" s="118"/>
      <c r="J6" s="131"/>
      <c r="K6" s="76">
        <v>0.13898930660600001</v>
      </c>
      <c r="L6" s="47"/>
      <c r="M6" s="92"/>
      <c r="N6" s="93"/>
      <c r="O6" s="50"/>
      <c r="P6" s="4">
        <f t="shared" si="0"/>
        <v>9.2856368507599996</v>
      </c>
      <c r="Q6" s="4">
        <v>0</v>
      </c>
      <c r="R6" s="23">
        <v>0</v>
      </c>
      <c r="S6" s="10">
        <v>2.5804703357499998</v>
      </c>
      <c r="T6" s="10">
        <v>6.5661703405700003</v>
      </c>
      <c r="U6" s="10">
        <v>0</v>
      </c>
      <c r="V6" s="40">
        <v>3.13012189216E-3</v>
      </c>
      <c r="W6" s="108">
        <f t="shared" si="1"/>
        <v>0.13586605254783812</v>
      </c>
      <c r="X6" s="133"/>
      <c r="Y6" s="133"/>
      <c r="Z6" s="133"/>
      <c r="AA6" s="133"/>
      <c r="AB6" s="133"/>
      <c r="AC6" s="133"/>
      <c r="AD6" s="133"/>
      <c r="AE6" s="133"/>
    </row>
    <row r="7" spans="1:31" x14ac:dyDescent="0.25">
      <c r="A7" s="1">
        <v>9300</v>
      </c>
      <c r="B7" s="1" t="s">
        <v>18</v>
      </c>
      <c r="C7" s="1" t="s">
        <v>3</v>
      </c>
      <c r="D7" s="78">
        <v>16.1236881614</v>
      </c>
      <c r="E7" s="125" t="s">
        <v>46</v>
      </c>
      <c r="F7" s="87">
        <v>16.123688161299999</v>
      </c>
      <c r="G7" s="115"/>
      <c r="H7" s="87"/>
      <c r="I7" s="115"/>
      <c r="J7" s="87"/>
      <c r="K7" s="76">
        <v>3.8930668393599999</v>
      </c>
      <c r="L7" s="47"/>
      <c r="M7" s="92"/>
      <c r="N7" s="93"/>
      <c r="O7" s="33"/>
      <c r="P7" s="4">
        <f t="shared" si="0"/>
        <v>16.1236881614</v>
      </c>
      <c r="Q7" s="4">
        <v>0</v>
      </c>
      <c r="R7" s="23">
        <v>0</v>
      </c>
      <c r="S7" s="10">
        <v>12.2306216758</v>
      </c>
      <c r="T7" s="10">
        <v>0</v>
      </c>
      <c r="U7" s="10">
        <v>0</v>
      </c>
      <c r="V7" s="40">
        <v>1.85545180851</v>
      </c>
      <c r="W7" s="108">
        <f t="shared" si="1"/>
        <v>2.0376146770899997</v>
      </c>
      <c r="X7" s="133"/>
      <c r="Y7" s="133"/>
      <c r="Z7" s="133"/>
      <c r="AA7" s="133"/>
      <c r="AB7" s="133"/>
      <c r="AC7" s="133"/>
      <c r="AD7" s="133"/>
      <c r="AE7" s="133"/>
    </row>
    <row r="8" spans="1:31" x14ac:dyDescent="0.25">
      <c r="A8" s="1">
        <v>9301</v>
      </c>
      <c r="B8" s="1" t="s">
        <v>18</v>
      </c>
      <c r="C8" s="1" t="s">
        <v>3</v>
      </c>
      <c r="D8" s="78">
        <v>1.38039010491</v>
      </c>
      <c r="E8" s="125" t="s">
        <v>46</v>
      </c>
      <c r="F8" s="87">
        <v>1.38039010491</v>
      </c>
      <c r="G8" s="118"/>
      <c r="H8" s="131"/>
      <c r="I8" s="118"/>
      <c r="J8" s="131"/>
      <c r="K8" s="76">
        <v>0</v>
      </c>
      <c r="L8" s="47"/>
      <c r="M8" s="92"/>
      <c r="N8" s="93"/>
      <c r="O8" s="33"/>
      <c r="P8" s="4">
        <f t="shared" si="0"/>
        <v>1.38039010491</v>
      </c>
      <c r="Q8" s="4">
        <v>0</v>
      </c>
      <c r="R8" s="23">
        <v>0</v>
      </c>
      <c r="S8" s="10">
        <v>0.37166793635200002</v>
      </c>
      <c r="T8" s="10">
        <v>1.0087221685600001</v>
      </c>
      <c r="U8" s="10">
        <v>0</v>
      </c>
      <c r="V8" s="40">
        <v>0</v>
      </c>
      <c r="W8" s="108">
        <f t="shared" si="1"/>
        <v>-2.000177801164682E-12</v>
      </c>
      <c r="X8" s="133"/>
      <c r="Y8" s="133"/>
      <c r="Z8" s="133"/>
      <c r="AA8" s="133"/>
      <c r="AB8" s="133"/>
      <c r="AC8" s="133"/>
      <c r="AD8" s="133"/>
      <c r="AE8" s="133"/>
    </row>
    <row r="9" spans="1:31" x14ac:dyDescent="0.25">
      <c r="A9" s="1">
        <v>9302</v>
      </c>
      <c r="B9" s="1" t="s">
        <v>18</v>
      </c>
      <c r="C9" s="1" t="s">
        <v>3</v>
      </c>
      <c r="D9" s="78">
        <v>15.0443055234</v>
      </c>
      <c r="E9" s="125" t="s">
        <v>46</v>
      </c>
      <c r="F9" s="87">
        <v>15.0443055234</v>
      </c>
      <c r="G9" s="118"/>
      <c r="H9" s="131"/>
      <c r="I9" s="118"/>
      <c r="J9" s="131"/>
      <c r="K9" s="76">
        <v>0</v>
      </c>
      <c r="L9" s="47"/>
      <c r="M9" s="94"/>
      <c r="N9" s="10"/>
      <c r="O9" s="50"/>
      <c r="P9" s="4">
        <f t="shared" si="0"/>
        <v>15.0443055234</v>
      </c>
      <c r="Q9" s="4">
        <v>0</v>
      </c>
      <c r="R9" s="23">
        <v>0</v>
      </c>
      <c r="S9" s="10">
        <v>5.8956684773300001</v>
      </c>
      <c r="T9" s="10">
        <v>0</v>
      </c>
      <c r="U9" s="10">
        <v>9.1486370460799993</v>
      </c>
      <c r="V9" s="40">
        <v>0</v>
      </c>
      <c r="W9" s="108">
        <f t="shared" si="1"/>
        <v>-9.9991126489840099E-12</v>
      </c>
      <c r="X9" s="133"/>
      <c r="Y9" s="133"/>
      <c r="Z9" s="133"/>
      <c r="AA9" s="133"/>
      <c r="AB9" s="133"/>
      <c r="AC9" s="133"/>
      <c r="AD9" s="133"/>
      <c r="AE9" s="133"/>
    </row>
    <row r="10" spans="1:31" x14ac:dyDescent="0.25">
      <c r="A10" s="1">
        <v>9303</v>
      </c>
      <c r="B10" s="1" t="s">
        <v>18</v>
      </c>
      <c r="C10" s="1" t="s">
        <v>3</v>
      </c>
      <c r="D10" s="78">
        <v>9.2790004129299994</v>
      </c>
      <c r="E10" s="125" t="s">
        <v>45</v>
      </c>
      <c r="F10" s="87">
        <v>9.2790004129299994</v>
      </c>
      <c r="G10" s="115"/>
      <c r="H10" s="87"/>
      <c r="I10" s="115"/>
      <c r="J10" s="87"/>
      <c r="K10" s="76">
        <v>0</v>
      </c>
      <c r="L10" s="47"/>
      <c r="M10" s="92"/>
      <c r="N10" s="93"/>
      <c r="O10" s="50"/>
      <c r="P10" s="4">
        <f t="shared" si="0"/>
        <v>9.2790004129299994</v>
      </c>
      <c r="Q10" s="4">
        <v>0</v>
      </c>
      <c r="R10" s="23">
        <v>2.52391658755</v>
      </c>
      <c r="S10" s="10">
        <v>0</v>
      </c>
      <c r="T10" s="10">
        <v>5.1982661379500001</v>
      </c>
      <c r="U10" s="10">
        <v>2.5235746355300002</v>
      </c>
      <c r="V10" s="40">
        <v>0</v>
      </c>
      <c r="W10" s="108">
        <f t="shared" si="1"/>
        <v>1.5571596394499991</v>
      </c>
      <c r="X10" s="133"/>
      <c r="Y10" s="133"/>
      <c r="Z10" s="133"/>
      <c r="AA10" s="133"/>
      <c r="AB10" s="133"/>
      <c r="AC10" s="133"/>
      <c r="AD10" s="133"/>
      <c r="AE10" s="133"/>
    </row>
    <row r="11" spans="1:31" x14ac:dyDescent="0.25">
      <c r="A11" s="1">
        <v>9304</v>
      </c>
      <c r="B11" s="1" t="s">
        <v>18</v>
      </c>
      <c r="C11" s="1" t="s">
        <v>3</v>
      </c>
      <c r="D11" s="78">
        <v>29.599703577</v>
      </c>
      <c r="E11" s="125" t="s">
        <v>46</v>
      </c>
      <c r="F11" s="87">
        <v>29.599703577</v>
      </c>
      <c r="G11" s="116"/>
      <c r="H11" s="54"/>
      <c r="I11" s="116"/>
      <c r="J11" s="54"/>
      <c r="K11" s="76">
        <v>0.85097980811999996</v>
      </c>
      <c r="L11" s="47"/>
      <c r="M11" s="95"/>
      <c r="N11" s="96"/>
      <c r="O11" s="34"/>
      <c r="P11" s="4">
        <f t="shared" si="0"/>
        <v>29.332208968050999</v>
      </c>
      <c r="Q11" s="4">
        <v>0.26749460894900001</v>
      </c>
      <c r="R11" s="23">
        <v>2.8582944541500002</v>
      </c>
      <c r="S11" s="10">
        <v>15.987003682699999</v>
      </c>
      <c r="T11" s="10">
        <v>10.990269811099999</v>
      </c>
      <c r="U11" s="10">
        <v>1.7125779935500001</v>
      </c>
      <c r="V11" s="40">
        <v>1.77859792671E-3</v>
      </c>
      <c r="W11" s="108">
        <f t="shared" si="1"/>
        <v>0.9080734917232931</v>
      </c>
      <c r="X11" s="133"/>
      <c r="Y11" s="133"/>
      <c r="Z11" s="133"/>
      <c r="AA11" s="133"/>
      <c r="AB11" s="133"/>
      <c r="AC11" s="133"/>
      <c r="AD11" s="133"/>
      <c r="AE11" s="133"/>
    </row>
    <row r="12" spans="1:31" x14ac:dyDescent="0.25">
      <c r="A12" s="1">
        <v>9305</v>
      </c>
      <c r="B12" s="1" t="s">
        <v>18</v>
      </c>
      <c r="C12" s="1" t="s">
        <v>3</v>
      </c>
      <c r="D12" s="78">
        <v>5.0025957956699996</v>
      </c>
      <c r="E12" s="125" t="s">
        <v>46</v>
      </c>
      <c r="F12" s="87">
        <v>5.0025957956799996</v>
      </c>
      <c r="G12" s="116"/>
      <c r="H12" s="54"/>
      <c r="I12" s="116"/>
      <c r="J12" s="54"/>
      <c r="K12" s="76">
        <v>4.2889269048900003</v>
      </c>
      <c r="L12" s="47">
        <v>0.59382268091799995</v>
      </c>
      <c r="M12" s="92"/>
      <c r="N12" s="96"/>
      <c r="O12" s="34"/>
      <c r="P12" s="4">
        <f t="shared" si="0"/>
        <v>5.0025957956699996</v>
      </c>
      <c r="Q12" s="4">
        <v>0</v>
      </c>
      <c r="R12" s="23">
        <v>0</v>
      </c>
      <c r="S12" s="10">
        <v>0</v>
      </c>
      <c r="T12" s="10">
        <v>7.8191368230699998E-2</v>
      </c>
      <c r="U12" s="10">
        <v>0.63547752259500001</v>
      </c>
      <c r="V12" s="40">
        <v>0</v>
      </c>
      <c r="W12" s="108">
        <f t="shared" si="1"/>
        <v>4.2889269048442991</v>
      </c>
      <c r="X12" s="133"/>
      <c r="Y12" s="133"/>
      <c r="Z12" s="133"/>
      <c r="AA12" s="133"/>
      <c r="AB12" s="133"/>
      <c r="AC12" s="133"/>
      <c r="AD12" s="133"/>
      <c r="AE12" s="133"/>
    </row>
    <row r="13" spans="1:31" x14ac:dyDescent="0.25">
      <c r="A13" s="1">
        <v>9306</v>
      </c>
      <c r="B13" s="1" t="s">
        <v>18</v>
      </c>
      <c r="C13" s="1" t="s">
        <v>3</v>
      </c>
      <c r="D13" s="78">
        <v>9.1788089252499994</v>
      </c>
      <c r="E13" s="125" t="s">
        <v>46</v>
      </c>
      <c r="F13" s="87">
        <v>9.1788089252499994</v>
      </c>
      <c r="G13" s="118"/>
      <c r="H13" s="131"/>
      <c r="I13" s="118"/>
      <c r="J13" s="131"/>
      <c r="K13" s="76">
        <v>1.44185961968</v>
      </c>
      <c r="L13" s="47">
        <v>3.8326450437499999</v>
      </c>
      <c r="M13" s="95"/>
      <c r="N13" s="96"/>
      <c r="O13" s="142"/>
      <c r="P13" s="4">
        <f t="shared" si="0"/>
        <v>6.7583543420099996</v>
      </c>
      <c r="Q13" s="4">
        <v>2.4204545832400002</v>
      </c>
      <c r="R13" s="23">
        <v>0.76633012405300005</v>
      </c>
      <c r="S13" s="10">
        <v>2.2237730030999999E-3</v>
      </c>
      <c r="T13" s="10">
        <v>7.8996776666099997</v>
      </c>
      <c r="U13" s="10">
        <v>0</v>
      </c>
      <c r="V13" s="40">
        <v>0</v>
      </c>
      <c r="W13" s="108">
        <f t="shared" si="1"/>
        <v>1.2769074856369</v>
      </c>
      <c r="X13" s="133"/>
      <c r="Y13" s="133"/>
      <c r="Z13" s="133"/>
      <c r="AA13" s="133"/>
      <c r="AB13" s="133"/>
      <c r="AC13" s="133"/>
      <c r="AD13" s="133"/>
      <c r="AE13" s="133"/>
    </row>
    <row r="14" spans="1:31" x14ac:dyDescent="0.25">
      <c r="A14" s="1">
        <v>9307</v>
      </c>
      <c r="B14" s="1" t="s">
        <v>18</v>
      </c>
      <c r="C14" s="1" t="s">
        <v>3</v>
      </c>
      <c r="D14" s="78">
        <v>82.344096151599999</v>
      </c>
      <c r="E14" s="125" t="s">
        <v>46</v>
      </c>
      <c r="F14" s="87">
        <v>30.251332512600001</v>
      </c>
      <c r="G14" s="125" t="s">
        <v>45</v>
      </c>
      <c r="H14" s="87">
        <v>0.79285255782399999</v>
      </c>
      <c r="I14" s="125" t="s">
        <v>59</v>
      </c>
      <c r="J14" s="87">
        <v>51.299911081200001</v>
      </c>
      <c r="K14" s="76">
        <v>9.4563870140200006</v>
      </c>
      <c r="L14" s="47">
        <v>16.659823937100001</v>
      </c>
      <c r="M14" s="95"/>
      <c r="N14" s="96"/>
      <c r="O14" s="34"/>
      <c r="P14" s="4">
        <f t="shared" si="0"/>
        <v>81.289990679390002</v>
      </c>
      <c r="Q14" s="4">
        <v>1.0541054722100001</v>
      </c>
      <c r="R14" s="23">
        <v>45.203789720700001</v>
      </c>
      <c r="S14" s="10">
        <v>8.8574597522899996</v>
      </c>
      <c r="T14" s="10">
        <v>45.376154106900003</v>
      </c>
      <c r="U14" s="10">
        <v>13.187038428299999</v>
      </c>
      <c r="V14" s="40">
        <v>7.3684175996200002E-2</v>
      </c>
      <c r="W14" s="108">
        <f t="shared" si="1"/>
        <v>14.849759688113792</v>
      </c>
      <c r="X14" s="133"/>
      <c r="Y14" s="133"/>
      <c r="Z14" s="133"/>
      <c r="AA14" s="133"/>
      <c r="AB14" s="133"/>
      <c r="AC14" s="133"/>
      <c r="AD14" s="133"/>
      <c r="AE14" s="133"/>
    </row>
    <row r="15" spans="1:31" x14ac:dyDescent="0.25">
      <c r="A15" s="1">
        <v>9308</v>
      </c>
      <c r="B15" s="1" t="s">
        <v>18</v>
      </c>
      <c r="C15" s="1" t="s">
        <v>3</v>
      </c>
      <c r="D15" s="78">
        <v>21.668617626</v>
      </c>
      <c r="E15" s="125" t="s">
        <v>59</v>
      </c>
      <c r="F15" s="87">
        <v>18.377040215499999</v>
      </c>
      <c r="G15" s="116"/>
      <c r="H15" s="54"/>
      <c r="I15" s="116"/>
      <c r="J15" s="54"/>
      <c r="K15" s="76">
        <v>0</v>
      </c>
      <c r="L15" s="47"/>
      <c r="M15" s="95"/>
      <c r="N15" s="96"/>
      <c r="O15" s="34">
        <v>3.3</v>
      </c>
      <c r="P15" s="4">
        <f t="shared" si="0"/>
        <v>18.377040215529998</v>
      </c>
      <c r="Q15" s="4">
        <v>3.29157741047</v>
      </c>
      <c r="R15" s="23">
        <v>0</v>
      </c>
      <c r="S15" s="10">
        <v>0</v>
      </c>
      <c r="T15" s="10">
        <v>3.98276355458</v>
      </c>
      <c r="U15" s="10">
        <v>17.685854071400001</v>
      </c>
      <c r="V15" s="40">
        <v>0</v>
      </c>
      <c r="W15" s="108">
        <f t="shared" si="1"/>
        <v>1.999822529796802E-11</v>
      </c>
      <c r="X15" s="133"/>
      <c r="Y15" s="133"/>
      <c r="Z15" s="133"/>
      <c r="AA15" s="133"/>
      <c r="AB15" s="133"/>
      <c r="AC15" s="133"/>
      <c r="AD15" s="133"/>
      <c r="AE15" s="133"/>
    </row>
    <row r="16" spans="1:31" x14ac:dyDescent="0.25">
      <c r="A16" s="1">
        <v>9309</v>
      </c>
      <c r="B16" s="1" t="s">
        <v>18</v>
      </c>
      <c r="C16" s="1" t="s">
        <v>3</v>
      </c>
      <c r="D16" s="78">
        <v>33.293161344399998</v>
      </c>
      <c r="E16" s="89"/>
      <c r="F16" s="87"/>
      <c r="G16" s="118"/>
      <c r="H16" s="131"/>
      <c r="I16" s="118"/>
      <c r="J16" s="131"/>
      <c r="K16" s="76">
        <v>0</v>
      </c>
      <c r="L16" s="47"/>
      <c r="M16" s="141" t="s">
        <v>49</v>
      </c>
      <c r="N16" s="10">
        <v>33.299999999999997</v>
      </c>
      <c r="O16" s="34"/>
      <c r="P16" s="4">
        <f t="shared" si="0"/>
        <v>0</v>
      </c>
      <c r="Q16" s="4">
        <v>33.293161344399998</v>
      </c>
      <c r="R16" s="23">
        <v>0</v>
      </c>
      <c r="S16" s="10">
        <v>27.866661700000002</v>
      </c>
      <c r="T16" s="10">
        <v>5.2761130301500003</v>
      </c>
      <c r="U16" s="10">
        <v>0.15038661419300001</v>
      </c>
      <c r="V16" s="40">
        <v>0</v>
      </c>
      <c r="W16" s="108">
        <f t="shared" si="1"/>
        <v>5.6992632835317636E-11</v>
      </c>
      <c r="X16" s="133"/>
      <c r="Y16" s="133"/>
      <c r="Z16" s="133"/>
      <c r="AA16" s="133"/>
      <c r="AB16" s="133"/>
      <c r="AC16" s="133"/>
      <c r="AD16" s="133"/>
      <c r="AE16" s="133"/>
    </row>
    <row r="17" spans="1:31" x14ac:dyDescent="0.25">
      <c r="A17" s="1">
        <v>9312</v>
      </c>
      <c r="B17" s="1" t="s">
        <v>18</v>
      </c>
      <c r="C17" s="1" t="s">
        <v>3</v>
      </c>
      <c r="D17" s="78">
        <v>27.828477300999999</v>
      </c>
      <c r="E17" s="125" t="s">
        <v>59</v>
      </c>
      <c r="F17" s="87">
        <v>27.828477300999999</v>
      </c>
      <c r="G17" s="116"/>
      <c r="H17" s="54"/>
      <c r="I17" s="116"/>
      <c r="J17" s="54"/>
      <c r="K17" s="76">
        <v>5.5727786900999998</v>
      </c>
      <c r="L17" s="47"/>
      <c r="M17" s="94"/>
      <c r="N17" s="10"/>
      <c r="O17" s="142"/>
      <c r="P17" s="4">
        <f t="shared" si="0"/>
        <v>22.737711978690001</v>
      </c>
      <c r="Q17" s="4">
        <v>5.0907653223100002</v>
      </c>
      <c r="R17" s="23">
        <v>0</v>
      </c>
      <c r="S17" s="10">
        <v>0</v>
      </c>
      <c r="T17" s="10">
        <v>1.74573093432</v>
      </c>
      <c r="U17" s="10">
        <v>0</v>
      </c>
      <c r="V17" s="40">
        <v>4.5439211444499996</v>
      </c>
      <c r="W17" s="108">
        <f t="shared" si="1"/>
        <v>21.538825222229999</v>
      </c>
      <c r="X17" s="133"/>
      <c r="Y17" s="133"/>
      <c r="Z17" s="133"/>
      <c r="AA17" s="133"/>
      <c r="AB17" s="133"/>
      <c r="AC17" s="133"/>
      <c r="AD17" s="133"/>
      <c r="AE17" s="133"/>
    </row>
    <row r="18" spans="1:31" x14ac:dyDescent="0.25">
      <c r="A18" s="1">
        <v>10457</v>
      </c>
      <c r="B18" s="1" t="s">
        <v>18</v>
      </c>
      <c r="C18" s="1" t="s">
        <v>6</v>
      </c>
      <c r="D18" s="78">
        <v>22.779615451800002</v>
      </c>
      <c r="E18" s="125" t="s">
        <v>46</v>
      </c>
      <c r="F18" s="87">
        <v>18.8550811018</v>
      </c>
      <c r="G18" s="115"/>
      <c r="H18" s="53"/>
      <c r="I18" s="115"/>
      <c r="J18" s="53"/>
      <c r="K18" s="76">
        <v>0</v>
      </c>
      <c r="L18" s="47"/>
      <c r="M18" s="94"/>
      <c r="N18" s="10"/>
      <c r="O18" s="142">
        <v>3.9</v>
      </c>
      <c r="P18" s="4">
        <f t="shared" si="0"/>
        <v>18.855081101820002</v>
      </c>
      <c r="Q18" s="4">
        <v>3.9245343499800001</v>
      </c>
      <c r="R18" s="23">
        <v>11.9875558511</v>
      </c>
      <c r="S18" s="10">
        <v>9.9444898181599992</v>
      </c>
      <c r="T18" s="10">
        <v>0</v>
      </c>
      <c r="U18" s="10">
        <v>12.835125633600001</v>
      </c>
      <c r="V18" s="40">
        <v>0</v>
      </c>
      <c r="W18" s="108">
        <f t="shared" si="1"/>
        <v>4.000000330961484E-11</v>
      </c>
      <c r="X18" s="133"/>
      <c r="Y18" s="133"/>
      <c r="Z18" s="133"/>
      <c r="AA18" s="133"/>
      <c r="AB18" s="133"/>
      <c r="AC18" s="133"/>
      <c r="AD18" s="133"/>
      <c r="AE18" s="133"/>
    </row>
    <row r="19" spans="1:31" x14ac:dyDescent="0.25">
      <c r="A19" s="1">
        <v>10459</v>
      </c>
      <c r="B19" s="1" t="s">
        <v>18</v>
      </c>
      <c r="C19" s="1" t="s">
        <v>6</v>
      </c>
      <c r="D19" s="78">
        <v>34.234905249199997</v>
      </c>
      <c r="E19" s="125" t="s">
        <v>46</v>
      </c>
      <c r="F19" s="87">
        <v>28.4666437739</v>
      </c>
      <c r="G19" s="118"/>
      <c r="H19" s="131"/>
      <c r="I19" s="118"/>
      <c r="J19" s="131"/>
      <c r="K19" s="76">
        <v>0.62853215826099995</v>
      </c>
      <c r="L19" s="47"/>
      <c r="M19" s="95"/>
      <c r="N19" s="96"/>
      <c r="O19" s="34">
        <v>5.8</v>
      </c>
      <c r="P19" s="4">
        <f t="shared" si="0"/>
        <v>15.521721314999997</v>
      </c>
      <c r="Q19" s="4">
        <v>18.7131839342</v>
      </c>
      <c r="R19" s="23">
        <v>31.302969719499998</v>
      </c>
      <c r="S19" s="10">
        <v>5.01203925062</v>
      </c>
      <c r="T19" s="10">
        <v>21.2095107934</v>
      </c>
      <c r="U19" s="10">
        <v>7.3848136870200003</v>
      </c>
      <c r="V19" s="40">
        <v>0.62854151819899995</v>
      </c>
      <c r="W19" s="108">
        <f t="shared" si="1"/>
        <v>-3.9001690765871899E-11</v>
      </c>
      <c r="X19" s="133"/>
      <c r="Y19" s="133"/>
      <c r="Z19" s="133"/>
      <c r="AA19" s="133"/>
      <c r="AB19" s="133"/>
      <c r="AC19" s="133"/>
      <c r="AD19" s="133"/>
      <c r="AE19" s="133"/>
    </row>
    <row r="20" spans="1:31" x14ac:dyDescent="0.25">
      <c r="A20" s="1">
        <v>10464</v>
      </c>
      <c r="B20" s="1" t="s">
        <v>18</v>
      </c>
      <c r="C20" s="1" t="s">
        <v>6</v>
      </c>
      <c r="D20" s="78">
        <v>41.300352320999998</v>
      </c>
      <c r="E20" s="125" t="s">
        <v>45</v>
      </c>
      <c r="F20" s="87">
        <v>41.300352320999998</v>
      </c>
      <c r="G20" s="115"/>
      <c r="H20" s="53"/>
      <c r="I20" s="115"/>
      <c r="J20" s="53"/>
      <c r="K20" s="76">
        <v>13.029068645400001</v>
      </c>
      <c r="L20" s="47"/>
      <c r="M20" s="94"/>
      <c r="N20" s="10"/>
      <c r="O20" s="33"/>
      <c r="P20" s="4">
        <f t="shared" si="0"/>
        <v>41.300352320999998</v>
      </c>
      <c r="Q20" s="4">
        <v>0</v>
      </c>
      <c r="R20" s="23">
        <v>25.202135793699998</v>
      </c>
      <c r="S20" s="10">
        <v>11.217887148599999</v>
      </c>
      <c r="T20" s="10">
        <v>18.2706257794</v>
      </c>
      <c r="U20" s="10">
        <v>0.21002642158599999</v>
      </c>
      <c r="V20" s="40">
        <v>9.1798335310300008</v>
      </c>
      <c r="W20" s="108">
        <f t="shared" si="1"/>
        <v>2.4219794403839998</v>
      </c>
      <c r="X20" s="133"/>
      <c r="Y20" s="133"/>
      <c r="Z20" s="133"/>
      <c r="AA20" s="133"/>
      <c r="AB20" s="133"/>
      <c r="AC20" s="133"/>
      <c r="AD20" s="133"/>
      <c r="AE20" s="133"/>
    </row>
    <row r="21" spans="1:31" x14ac:dyDescent="0.25">
      <c r="A21" s="1">
        <v>10465</v>
      </c>
      <c r="B21" s="1" t="s">
        <v>18</v>
      </c>
      <c r="C21" s="1" t="s">
        <v>6</v>
      </c>
      <c r="D21" s="78">
        <v>10.230531213800001</v>
      </c>
      <c r="E21" s="125" t="s">
        <v>46</v>
      </c>
      <c r="F21" s="87">
        <v>10.230531213800001</v>
      </c>
      <c r="G21" s="115"/>
      <c r="H21" s="53"/>
      <c r="I21" s="115"/>
      <c r="J21" s="53"/>
      <c r="K21" s="76">
        <v>0</v>
      </c>
      <c r="L21" s="47"/>
      <c r="M21" s="94"/>
      <c r="N21" s="10"/>
      <c r="O21" s="34"/>
      <c r="P21" s="4">
        <f t="shared" si="0"/>
        <v>10.230531213800001</v>
      </c>
      <c r="Q21" s="4">
        <v>0</v>
      </c>
      <c r="R21" s="23">
        <v>0</v>
      </c>
      <c r="S21" s="10">
        <v>4.34176640018</v>
      </c>
      <c r="T21" s="10">
        <v>4.8883243790400002</v>
      </c>
      <c r="U21" s="10">
        <v>1.00044043462</v>
      </c>
      <c r="V21" s="40">
        <v>0</v>
      </c>
      <c r="W21" s="108">
        <f t="shared" si="1"/>
        <v>-3.999822695277544E-11</v>
      </c>
      <c r="X21" s="133"/>
      <c r="Y21" s="133"/>
      <c r="Z21" s="133"/>
      <c r="AA21" s="133"/>
      <c r="AB21" s="133"/>
      <c r="AC21" s="133"/>
      <c r="AD21" s="133"/>
      <c r="AE21" s="133"/>
    </row>
    <row r="22" spans="1:31" x14ac:dyDescent="0.25">
      <c r="A22" s="1">
        <v>10466</v>
      </c>
      <c r="B22" s="1" t="s">
        <v>18</v>
      </c>
      <c r="C22" s="1" t="s">
        <v>6</v>
      </c>
      <c r="D22" s="78">
        <v>6.3489150276400004</v>
      </c>
      <c r="E22" s="125" t="s">
        <v>46</v>
      </c>
      <c r="F22" s="87">
        <v>6.3489150276400004</v>
      </c>
      <c r="G22" s="115"/>
      <c r="H22" s="53"/>
      <c r="I22" s="115"/>
      <c r="J22" s="53"/>
      <c r="K22" s="76">
        <v>0</v>
      </c>
      <c r="L22" s="47">
        <v>6.2565665099699999</v>
      </c>
      <c r="M22" s="94"/>
      <c r="N22" s="10"/>
      <c r="O22" s="34"/>
      <c r="P22" s="4">
        <f t="shared" si="0"/>
        <v>6.3489150276400004</v>
      </c>
      <c r="Q22" s="4">
        <v>0</v>
      </c>
      <c r="R22" s="23">
        <v>4.8478219321799999E-2</v>
      </c>
      <c r="S22" s="10">
        <v>2.0327933068799999</v>
      </c>
      <c r="T22" s="10">
        <v>4.8436093550699999E-2</v>
      </c>
      <c r="U22" s="10">
        <v>4.1753418790900003</v>
      </c>
      <c r="V22" s="40">
        <v>0</v>
      </c>
      <c r="W22" s="108">
        <f t="shared" si="1"/>
        <v>9.2343748119300351E-2</v>
      </c>
      <c r="X22" s="133"/>
      <c r="Y22" s="133"/>
      <c r="Z22" s="133"/>
      <c r="AA22" s="133"/>
      <c r="AB22" s="133"/>
      <c r="AC22" s="133"/>
      <c r="AD22" s="133"/>
      <c r="AE22" s="133"/>
    </row>
    <row r="23" spans="1:31" x14ac:dyDescent="0.25">
      <c r="A23" s="1">
        <v>10467</v>
      </c>
      <c r="B23" s="1" t="s">
        <v>18</v>
      </c>
      <c r="C23" s="1" t="s">
        <v>6</v>
      </c>
      <c r="D23" s="78">
        <v>12.366801972999999</v>
      </c>
      <c r="E23" s="125" t="s">
        <v>46</v>
      </c>
      <c r="F23" s="87">
        <v>12.366801972999999</v>
      </c>
      <c r="G23" s="115"/>
      <c r="H23" s="53"/>
      <c r="I23" s="115"/>
      <c r="J23" s="53"/>
      <c r="K23" s="76">
        <v>0</v>
      </c>
      <c r="L23" s="47"/>
      <c r="M23" s="94"/>
      <c r="N23" s="10"/>
      <c r="O23" s="34"/>
      <c r="P23" s="4">
        <f t="shared" si="0"/>
        <v>12.366801972999999</v>
      </c>
      <c r="Q23" s="4">
        <v>0</v>
      </c>
      <c r="R23" s="23">
        <v>9.5496827024000002</v>
      </c>
      <c r="S23" s="10">
        <v>0</v>
      </c>
      <c r="T23" s="10">
        <v>2.0377430621000001</v>
      </c>
      <c r="U23" s="10">
        <v>10.329058910900001</v>
      </c>
      <c r="V23" s="40">
        <v>0</v>
      </c>
      <c r="W23" s="108">
        <f t="shared" si="1"/>
        <v>0</v>
      </c>
      <c r="X23" s="133"/>
      <c r="Y23" s="133"/>
      <c r="Z23" s="133"/>
      <c r="AA23" s="133"/>
      <c r="AB23" s="133"/>
      <c r="AC23" s="133"/>
      <c r="AD23" s="133"/>
      <c r="AE23" s="133"/>
    </row>
    <row r="24" spans="1:31" s="51" customFormat="1" x14ac:dyDescent="0.25">
      <c r="A24" s="1">
        <v>10468</v>
      </c>
      <c r="B24" s="1" t="s">
        <v>18</v>
      </c>
      <c r="C24" s="1" t="s">
        <v>6</v>
      </c>
      <c r="D24" s="78">
        <v>12.6169607177</v>
      </c>
      <c r="E24" s="125" t="s">
        <v>59</v>
      </c>
      <c r="F24" s="87">
        <v>12.6169607177</v>
      </c>
      <c r="G24" s="115"/>
      <c r="H24" s="87"/>
      <c r="I24" s="115"/>
      <c r="J24" s="87"/>
      <c r="K24" s="76">
        <v>5.21943480882</v>
      </c>
      <c r="L24" s="47"/>
      <c r="M24" s="65"/>
      <c r="N24" s="65"/>
      <c r="O24" s="36"/>
      <c r="P24" s="4">
        <f t="shared" si="0"/>
        <v>12.6169607177</v>
      </c>
      <c r="Q24" s="4">
        <v>0</v>
      </c>
      <c r="R24" s="23">
        <v>0.43542392916299999</v>
      </c>
      <c r="S24" s="10">
        <v>0.435470797603</v>
      </c>
      <c r="T24" s="10">
        <v>7.2415258281500003</v>
      </c>
      <c r="U24" s="10">
        <v>0</v>
      </c>
      <c r="V24" s="40">
        <v>2.94927987267</v>
      </c>
      <c r="W24" s="108">
        <f t="shared" si="1"/>
        <v>1.990684219277</v>
      </c>
      <c r="X24" s="137"/>
      <c r="Y24" s="137"/>
      <c r="Z24" s="137"/>
      <c r="AA24" s="137"/>
      <c r="AB24" s="137"/>
      <c r="AC24" s="137"/>
      <c r="AD24" s="137"/>
      <c r="AE24" s="137"/>
    </row>
    <row r="25" spans="1:31" s="109" customFormat="1" x14ac:dyDescent="0.25">
      <c r="A25" s="1">
        <v>10469</v>
      </c>
      <c r="B25" s="1" t="s">
        <v>18</v>
      </c>
      <c r="C25" s="1" t="s">
        <v>6</v>
      </c>
      <c r="D25" s="78">
        <v>10.825458479</v>
      </c>
      <c r="E25" s="125" t="s">
        <v>46</v>
      </c>
      <c r="F25" s="87">
        <v>10.825458479</v>
      </c>
      <c r="G25" s="115"/>
      <c r="H25" s="53"/>
      <c r="I25" s="115"/>
      <c r="J25" s="53"/>
      <c r="K25" s="76">
        <v>5.3919421208999996</v>
      </c>
      <c r="L25" s="47"/>
      <c r="M25" s="94"/>
      <c r="N25" s="10"/>
      <c r="O25" s="34"/>
      <c r="P25" s="4">
        <f t="shared" si="0"/>
        <v>10.825458479</v>
      </c>
      <c r="Q25" s="4">
        <v>0</v>
      </c>
      <c r="R25" s="23">
        <v>0</v>
      </c>
      <c r="S25" s="10">
        <v>0</v>
      </c>
      <c r="T25" s="10">
        <v>0</v>
      </c>
      <c r="U25" s="10">
        <v>0</v>
      </c>
      <c r="V25" s="40">
        <v>1.36132949649</v>
      </c>
      <c r="W25" s="108">
        <f t="shared" si="1"/>
        <v>9.4641289825099992</v>
      </c>
      <c r="X25" s="133"/>
      <c r="Y25" s="133"/>
      <c r="Z25" s="133"/>
      <c r="AA25" s="133"/>
      <c r="AB25" s="133"/>
      <c r="AC25" s="133"/>
      <c r="AD25" s="133"/>
      <c r="AE25" s="133"/>
    </row>
    <row r="26" spans="1:31" s="109" customFormat="1" x14ac:dyDescent="0.25">
      <c r="A26" s="1">
        <v>10470</v>
      </c>
      <c r="B26" s="1" t="s">
        <v>18</v>
      </c>
      <c r="C26" s="1" t="s">
        <v>6</v>
      </c>
      <c r="D26" s="78">
        <v>11.078581185000001</v>
      </c>
      <c r="E26" s="125" t="s">
        <v>70</v>
      </c>
      <c r="F26" s="87">
        <v>11.078581185000001</v>
      </c>
      <c r="G26" s="115"/>
      <c r="H26" s="53"/>
      <c r="I26" s="115"/>
      <c r="J26" s="53"/>
      <c r="K26" s="76">
        <v>10.953443976699999</v>
      </c>
      <c r="L26" s="47"/>
      <c r="M26" s="94"/>
      <c r="N26" s="10"/>
      <c r="O26" s="34"/>
      <c r="P26" s="4">
        <f t="shared" si="0"/>
        <v>11.078581185000001</v>
      </c>
      <c r="Q26" s="4">
        <v>0</v>
      </c>
      <c r="R26" s="23">
        <v>0</v>
      </c>
      <c r="S26" s="10">
        <v>0</v>
      </c>
      <c r="T26" s="10">
        <v>0</v>
      </c>
      <c r="U26" s="10">
        <v>0</v>
      </c>
      <c r="V26" s="40">
        <v>0</v>
      </c>
      <c r="W26" s="108">
        <f t="shared" si="1"/>
        <v>11.078581185000001</v>
      </c>
      <c r="X26" s="133"/>
      <c r="Y26" s="133"/>
      <c r="Z26" s="133"/>
      <c r="AA26" s="133"/>
      <c r="AB26" s="133"/>
      <c r="AC26" s="133"/>
      <c r="AD26" s="133"/>
      <c r="AE26" s="133"/>
    </row>
    <row r="27" spans="1:31" x14ac:dyDescent="0.25">
      <c r="A27" s="1">
        <v>10471</v>
      </c>
      <c r="B27" s="1" t="s">
        <v>18</v>
      </c>
      <c r="C27" s="1" t="s">
        <v>6</v>
      </c>
      <c r="D27" s="78">
        <v>28.699748756000002</v>
      </c>
      <c r="E27" s="125" t="s">
        <v>70</v>
      </c>
      <c r="F27" s="87">
        <v>28.676419605300001</v>
      </c>
      <c r="G27" s="118"/>
      <c r="H27" s="131"/>
      <c r="I27" s="118"/>
      <c r="J27" s="131"/>
      <c r="K27" s="76">
        <v>6.76908234273</v>
      </c>
      <c r="L27" s="47"/>
      <c r="M27" s="95"/>
      <c r="N27" s="96"/>
      <c r="O27" s="142"/>
      <c r="P27" s="4">
        <f t="shared" si="0"/>
        <v>28.699748756000002</v>
      </c>
      <c r="Q27" s="4">
        <v>0</v>
      </c>
      <c r="R27" s="23">
        <v>0</v>
      </c>
      <c r="S27" s="10">
        <v>0</v>
      </c>
      <c r="T27" s="10">
        <v>5.7503269003200002</v>
      </c>
      <c r="U27" s="10">
        <v>22.8120831514</v>
      </c>
      <c r="V27" s="40">
        <v>0</v>
      </c>
      <c r="W27" s="108">
        <f t="shared" si="1"/>
        <v>0.13733870428000117</v>
      </c>
      <c r="X27" s="133"/>
      <c r="Y27" s="133"/>
      <c r="Z27" s="133"/>
      <c r="AA27" s="133"/>
      <c r="AB27" s="133"/>
      <c r="AC27" s="133"/>
      <c r="AD27" s="133"/>
      <c r="AE27" s="133"/>
    </row>
    <row r="28" spans="1:31" x14ac:dyDescent="0.25">
      <c r="A28" s="1">
        <v>10472</v>
      </c>
      <c r="B28" s="1" t="s">
        <v>18</v>
      </c>
      <c r="C28" s="1" t="s">
        <v>6</v>
      </c>
      <c r="D28" s="78">
        <v>28.292921333599999</v>
      </c>
      <c r="E28" s="125" t="s">
        <v>46</v>
      </c>
      <c r="F28" s="87">
        <v>21.557216817299999</v>
      </c>
      <c r="G28" s="125" t="s">
        <v>70</v>
      </c>
      <c r="H28" s="87">
        <v>6.7357045163700002</v>
      </c>
      <c r="I28" s="115"/>
      <c r="J28" s="53"/>
      <c r="K28" s="76">
        <v>0</v>
      </c>
      <c r="L28" s="47"/>
      <c r="M28" s="95"/>
      <c r="N28" s="96"/>
      <c r="O28" s="34"/>
      <c r="P28" s="4">
        <f t="shared" si="0"/>
        <v>28.292921333599999</v>
      </c>
      <c r="Q28" s="4">
        <v>0</v>
      </c>
      <c r="R28" s="23">
        <v>0</v>
      </c>
      <c r="S28" s="10">
        <v>14.8116160337</v>
      </c>
      <c r="T28" s="10">
        <v>13.481305299900001</v>
      </c>
      <c r="U28" s="10">
        <v>0</v>
      </c>
      <c r="V28" s="40">
        <v>0</v>
      </c>
      <c r="W28" s="108">
        <f t="shared" si="1"/>
        <v>0</v>
      </c>
      <c r="X28" s="133"/>
      <c r="Y28" s="133"/>
      <c r="Z28" s="133"/>
      <c r="AA28" s="133"/>
      <c r="AB28" s="133"/>
      <c r="AC28" s="133"/>
      <c r="AD28" s="133"/>
      <c r="AE28" s="133"/>
    </row>
    <row r="29" spans="1:31" x14ac:dyDescent="0.25">
      <c r="A29" s="1">
        <v>10473</v>
      </c>
      <c r="B29" s="1" t="s">
        <v>18</v>
      </c>
      <c r="C29" s="1" t="s">
        <v>6</v>
      </c>
      <c r="D29" s="78">
        <v>15.776017215</v>
      </c>
      <c r="E29" s="125" t="s">
        <v>46</v>
      </c>
      <c r="F29" s="87">
        <v>15.7698894342</v>
      </c>
      <c r="G29" s="118"/>
      <c r="H29" s="131"/>
      <c r="I29" s="118"/>
      <c r="J29" s="131"/>
      <c r="K29" s="76">
        <v>0.38415321270500002</v>
      </c>
      <c r="L29" s="47"/>
      <c r="M29" s="95"/>
      <c r="N29" s="96"/>
      <c r="O29" s="34"/>
      <c r="P29" s="4">
        <f t="shared" si="0"/>
        <v>12.12978013253</v>
      </c>
      <c r="Q29" s="4">
        <v>3.6462370824699999</v>
      </c>
      <c r="R29" s="23">
        <v>0</v>
      </c>
      <c r="S29" s="10">
        <v>0</v>
      </c>
      <c r="T29" s="10">
        <v>8.6201707168000006</v>
      </c>
      <c r="U29" s="10">
        <v>1.18250296444</v>
      </c>
      <c r="V29" s="40">
        <v>0.28060772007399998</v>
      </c>
      <c r="W29" s="108">
        <f t="shared" si="1"/>
        <v>5.6927358136859993</v>
      </c>
      <c r="X29" s="133"/>
      <c r="Y29" s="133"/>
      <c r="Z29" s="133"/>
      <c r="AA29" s="133"/>
      <c r="AB29" s="133"/>
      <c r="AC29" s="133"/>
      <c r="AD29" s="133"/>
      <c r="AE29" s="133"/>
    </row>
    <row r="30" spans="1:31" x14ac:dyDescent="0.25">
      <c r="A30" s="1">
        <v>10474</v>
      </c>
      <c r="B30" s="1" t="s">
        <v>18</v>
      </c>
      <c r="C30" s="1" t="s">
        <v>6</v>
      </c>
      <c r="D30" s="78">
        <v>16.161616664499999</v>
      </c>
      <c r="E30" s="125" t="s">
        <v>71</v>
      </c>
      <c r="F30" s="87">
        <v>16.161616664499999</v>
      </c>
      <c r="G30" s="118"/>
      <c r="H30" s="131"/>
      <c r="I30" s="118"/>
      <c r="J30" s="131"/>
      <c r="K30" s="76">
        <v>0</v>
      </c>
      <c r="L30" s="47"/>
      <c r="M30" s="95"/>
      <c r="N30" s="96"/>
      <c r="O30" s="34"/>
      <c r="P30" s="4">
        <f t="shared" si="0"/>
        <v>16.161616664499999</v>
      </c>
      <c r="Q30" s="4">
        <v>0</v>
      </c>
      <c r="R30" s="23">
        <v>0</v>
      </c>
      <c r="S30" s="10">
        <v>0</v>
      </c>
      <c r="T30" s="10">
        <v>16.161616664499999</v>
      </c>
      <c r="U30" s="10">
        <v>0</v>
      </c>
      <c r="V30" s="40">
        <v>0</v>
      </c>
      <c r="W30" s="108">
        <f t="shared" si="1"/>
        <v>0</v>
      </c>
      <c r="X30" s="133"/>
      <c r="Y30" s="133"/>
      <c r="Z30" s="133"/>
      <c r="AA30" s="133"/>
      <c r="AB30" s="133"/>
      <c r="AC30" s="133"/>
      <c r="AD30" s="133"/>
      <c r="AE30" s="133"/>
    </row>
    <row r="31" spans="1:31" x14ac:dyDescent="0.25">
      <c r="A31" s="1">
        <v>10479</v>
      </c>
      <c r="B31" s="1" t="s">
        <v>18</v>
      </c>
      <c r="C31" s="1" t="s">
        <v>6</v>
      </c>
      <c r="D31" s="78">
        <v>13.1409172988</v>
      </c>
      <c r="E31" s="125" t="s">
        <v>47</v>
      </c>
      <c r="F31" s="87">
        <v>13.1409172988</v>
      </c>
      <c r="G31" s="118"/>
      <c r="H31" s="131"/>
      <c r="I31" s="118"/>
      <c r="J31" s="131"/>
      <c r="K31" s="76">
        <v>2.6904694023400002</v>
      </c>
      <c r="L31" s="47"/>
      <c r="M31" s="92"/>
      <c r="N31" s="96"/>
      <c r="O31" s="34"/>
      <c r="P31" s="4">
        <f t="shared" si="0"/>
        <v>13.1409172988</v>
      </c>
      <c r="Q31" s="4">
        <v>0</v>
      </c>
      <c r="R31" s="23">
        <v>0</v>
      </c>
      <c r="S31" s="10">
        <v>0</v>
      </c>
      <c r="T31" s="10">
        <v>3.5399681406500001</v>
      </c>
      <c r="U31" s="10">
        <v>7.4117229389799997</v>
      </c>
      <c r="V31" s="40">
        <v>1.06975587889E-2</v>
      </c>
      <c r="W31" s="108">
        <f t="shared" si="1"/>
        <v>2.1785286603811009</v>
      </c>
      <c r="X31" s="133"/>
      <c r="Y31" s="133"/>
      <c r="Z31" s="133"/>
      <c r="AA31" s="133"/>
      <c r="AB31" s="133"/>
      <c r="AC31" s="133"/>
      <c r="AD31" s="133"/>
      <c r="AE31" s="133"/>
    </row>
    <row r="32" spans="1:31" x14ac:dyDescent="0.25">
      <c r="A32" s="1">
        <v>10480</v>
      </c>
      <c r="B32" s="1" t="s">
        <v>18</v>
      </c>
      <c r="C32" s="1" t="s">
        <v>6</v>
      </c>
      <c r="D32" s="78">
        <v>36.705522559899997</v>
      </c>
      <c r="E32" s="125" t="s">
        <v>59</v>
      </c>
      <c r="F32" s="87">
        <v>36.705522559899997</v>
      </c>
      <c r="G32" s="118"/>
      <c r="H32" s="131"/>
      <c r="I32" s="118"/>
      <c r="J32" s="131"/>
      <c r="K32" s="76">
        <v>0.56156967568500005</v>
      </c>
      <c r="L32" s="47"/>
      <c r="M32" s="95"/>
      <c r="N32" s="96"/>
      <c r="O32" s="34"/>
      <c r="P32" s="4">
        <f t="shared" si="0"/>
        <v>36.705522559899997</v>
      </c>
      <c r="Q32" s="4">
        <v>0</v>
      </c>
      <c r="R32" s="23">
        <v>14.8051827442</v>
      </c>
      <c r="S32" s="10">
        <v>0</v>
      </c>
      <c r="T32" s="10">
        <v>21.285298196100001</v>
      </c>
      <c r="U32" s="10">
        <v>8.1204365091999993</v>
      </c>
      <c r="V32" s="40">
        <v>5.3189616448900003E-2</v>
      </c>
      <c r="W32" s="108">
        <f t="shared" si="1"/>
        <v>7.2465982381510976</v>
      </c>
      <c r="X32" s="133"/>
      <c r="Y32" s="133"/>
      <c r="Z32" s="133"/>
      <c r="AA32" s="133"/>
      <c r="AB32" s="133"/>
      <c r="AC32" s="133"/>
      <c r="AD32" s="133"/>
      <c r="AE32" s="133"/>
    </row>
    <row r="33" spans="1:238" x14ac:dyDescent="0.25">
      <c r="A33" s="1">
        <v>10482</v>
      </c>
      <c r="B33" s="1" t="s">
        <v>18</v>
      </c>
      <c r="C33" s="1" t="s">
        <v>6</v>
      </c>
      <c r="D33" s="78">
        <v>0.30556634259499998</v>
      </c>
      <c r="E33" s="125" t="s">
        <v>46</v>
      </c>
      <c r="F33" s="87">
        <v>0.30556634259600002</v>
      </c>
      <c r="G33" s="115"/>
      <c r="H33" s="87"/>
      <c r="I33" s="115"/>
      <c r="J33" s="87"/>
      <c r="K33" s="76">
        <v>0</v>
      </c>
      <c r="L33" s="47"/>
      <c r="M33" s="95"/>
      <c r="N33" s="96"/>
      <c r="O33" s="34"/>
      <c r="P33" s="4">
        <f t="shared" si="0"/>
        <v>-4.0002645000036807E-5</v>
      </c>
      <c r="Q33" s="4">
        <v>0.30560634524000002</v>
      </c>
      <c r="R33" s="23">
        <v>0</v>
      </c>
      <c r="S33" s="10">
        <v>0</v>
      </c>
      <c r="T33" s="10">
        <v>0</v>
      </c>
      <c r="U33" s="10">
        <v>0</v>
      </c>
      <c r="V33" s="40">
        <v>0</v>
      </c>
      <c r="W33" s="108">
        <f t="shared" si="1"/>
        <v>0.30556634259499998</v>
      </c>
      <c r="X33" s="133"/>
      <c r="Y33" s="133"/>
      <c r="Z33" s="133"/>
      <c r="AA33" s="133"/>
      <c r="AB33" s="133"/>
      <c r="AC33" s="133"/>
      <c r="AD33" s="133"/>
      <c r="AE33" s="133"/>
    </row>
    <row r="34" spans="1:238" x14ac:dyDescent="0.25">
      <c r="A34" s="1">
        <v>11008</v>
      </c>
      <c r="B34" s="1" t="s">
        <v>18</v>
      </c>
      <c r="C34" s="1" t="s">
        <v>5</v>
      </c>
      <c r="D34" s="78">
        <v>6.5499682969700004</v>
      </c>
      <c r="E34" s="125" t="s">
        <v>46</v>
      </c>
      <c r="F34" s="87">
        <v>6.5499682969700004</v>
      </c>
      <c r="G34" s="115"/>
      <c r="H34" s="87"/>
      <c r="I34" s="115"/>
      <c r="J34" s="87"/>
      <c r="K34" s="76">
        <v>0</v>
      </c>
      <c r="L34" s="47"/>
      <c r="M34" s="92"/>
      <c r="N34" s="96"/>
      <c r="O34" s="34"/>
      <c r="P34" s="4">
        <f t="shared" si="0"/>
        <v>1.1270165532600007</v>
      </c>
      <c r="Q34" s="4">
        <v>5.4229517437099997</v>
      </c>
      <c r="R34" s="23">
        <v>6.5499682969700004</v>
      </c>
      <c r="S34" s="10">
        <v>1.1928574975899999</v>
      </c>
      <c r="T34" s="10">
        <v>5.0121925687399997</v>
      </c>
      <c r="U34" s="10">
        <v>0.34491823063400001</v>
      </c>
      <c r="V34" s="40">
        <v>0</v>
      </c>
      <c r="W34" s="108">
        <f t="shared" si="1"/>
        <v>6.0014215819137462E-12</v>
      </c>
      <c r="X34" s="133"/>
      <c r="Y34" s="133"/>
      <c r="Z34" s="133"/>
      <c r="AA34" s="133"/>
      <c r="AB34" s="133"/>
      <c r="AC34" s="133"/>
      <c r="AD34" s="133"/>
      <c r="AE34" s="133"/>
    </row>
    <row r="35" spans="1:238" x14ac:dyDescent="0.25">
      <c r="A35" s="1">
        <v>11009</v>
      </c>
      <c r="B35" s="1" t="s">
        <v>18</v>
      </c>
      <c r="C35" s="1" t="s">
        <v>5</v>
      </c>
      <c r="D35" s="78">
        <v>37.688023404600003</v>
      </c>
      <c r="E35" s="125" t="s">
        <v>45</v>
      </c>
      <c r="F35" s="87">
        <v>33.133280177000003</v>
      </c>
      <c r="G35" s="118"/>
      <c r="H35" s="131"/>
      <c r="I35" s="118"/>
      <c r="J35" s="131"/>
      <c r="K35" s="76">
        <v>1.80638636476</v>
      </c>
      <c r="L35" s="47"/>
      <c r="M35" s="92"/>
      <c r="N35" s="96"/>
      <c r="O35" s="34">
        <v>4.5999999999999996</v>
      </c>
      <c r="P35" s="4">
        <f t="shared" si="0"/>
        <v>33.13328017693</v>
      </c>
      <c r="Q35" s="4">
        <v>4.5547432276700004</v>
      </c>
      <c r="R35" s="23">
        <v>0</v>
      </c>
      <c r="S35" s="10">
        <v>13.579983502999999</v>
      </c>
      <c r="T35" s="10">
        <v>12.903047773899999</v>
      </c>
      <c r="U35" s="10">
        <v>9.3978761670700006</v>
      </c>
      <c r="V35" s="40">
        <v>0</v>
      </c>
      <c r="W35" s="108">
        <f t="shared" si="1"/>
        <v>1.80711596063</v>
      </c>
      <c r="X35" s="133"/>
      <c r="Y35" s="133"/>
      <c r="Z35" s="133"/>
      <c r="AA35" s="133"/>
      <c r="AB35" s="133"/>
      <c r="AC35" s="133"/>
      <c r="AD35" s="133"/>
      <c r="AE35" s="133"/>
    </row>
    <row r="36" spans="1:238" x14ac:dyDescent="0.25">
      <c r="A36" s="1">
        <v>11010</v>
      </c>
      <c r="B36" s="1" t="s">
        <v>18</v>
      </c>
      <c r="C36" s="1" t="s">
        <v>5</v>
      </c>
      <c r="D36" s="78">
        <v>17.577376104599999</v>
      </c>
      <c r="E36" s="125" t="s">
        <v>46</v>
      </c>
      <c r="F36" s="87">
        <v>17.577376104599999</v>
      </c>
      <c r="G36" s="115"/>
      <c r="H36" s="87"/>
      <c r="I36" s="115"/>
      <c r="J36" s="87"/>
      <c r="K36" s="76">
        <v>8.0142070130099992</v>
      </c>
      <c r="L36" s="47"/>
      <c r="M36" s="92"/>
      <c r="N36" s="96"/>
      <c r="O36" s="34"/>
      <c r="P36" s="4">
        <f t="shared" si="0"/>
        <v>17.577376104599999</v>
      </c>
      <c r="Q36" s="4">
        <v>0</v>
      </c>
      <c r="R36" s="23">
        <v>0.35048590133700003</v>
      </c>
      <c r="S36" s="10">
        <v>0</v>
      </c>
      <c r="T36" s="10">
        <v>4.3214977346200003</v>
      </c>
      <c r="U36" s="10">
        <v>8.45385757809</v>
      </c>
      <c r="V36" s="40">
        <v>0.68002184461199999</v>
      </c>
      <c r="W36" s="108">
        <f t="shared" si="1"/>
        <v>4.1219989472779979</v>
      </c>
      <c r="X36" s="133"/>
      <c r="Y36" s="133"/>
      <c r="Z36" s="133"/>
      <c r="AA36" s="133"/>
      <c r="AB36" s="133"/>
      <c r="AC36" s="133"/>
      <c r="AD36" s="133"/>
      <c r="AE36" s="133"/>
    </row>
    <row r="37" spans="1:238" x14ac:dyDescent="0.25">
      <c r="A37" s="1">
        <v>11011</v>
      </c>
      <c r="B37" s="1" t="s">
        <v>18</v>
      </c>
      <c r="C37" s="1" t="s">
        <v>5</v>
      </c>
      <c r="D37" s="78">
        <v>14.228526581000001</v>
      </c>
      <c r="E37" s="125" t="s">
        <v>46</v>
      </c>
      <c r="F37" s="87">
        <v>4.1260882102899998</v>
      </c>
      <c r="G37" s="125" t="s">
        <v>70</v>
      </c>
      <c r="H37" s="87">
        <v>10.1024383707</v>
      </c>
      <c r="I37" s="118"/>
      <c r="J37" s="131"/>
      <c r="K37" s="76">
        <v>1.4423104717399999</v>
      </c>
      <c r="L37" s="47"/>
      <c r="M37" s="92"/>
      <c r="N37" s="96"/>
      <c r="O37" s="34"/>
      <c r="P37" s="4">
        <f t="shared" si="0"/>
        <v>14.228526581000001</v>
      </c>
      <c r="Q37" s="4">
        <v>0</v>
      </c>
      <c r="R37" s="23">
        <v>0</v>
      </c>
      <c r="S37" s="10">
        <v>0</v>
      </c>
      <c r="T37" s="10">
        <v>5.25637023144</v>
      </c>
      <c r="U37" s="10">
        <v>8.52040213105</v>
      </c>
      <c r="V37" s="40">
        <v>0</v>
      </c>
      <c r="W37" s="108">
        <f t="shared" si="1"/>
        <v>0.45175421851000053</v>
      </c>
      <c r="X37" s="133"/>
      <c r="Y37" s="133"/>
      <c r="Z37" s="133"/>
      <c r="AA37" s="133"/>
      <c r="AB37" s="133"/>
      <c r="AC37" s="133"/>
      <c r="AD37" s="133"/>
      <c r="AE37" s="133"/>
    </row>
    <row r="38" spans="1:238" x14ac:dyDescent="0.25">
      <c r="A38" s="1">
        <v>11012</v>
      </c>
      <c r="B38" s="1" t="s">
        <v>18</v>
      </c>
      <c r="C38" s="1" t="s">
        <v>5</v>
      </c>
      <c r="D38" s="78">
        <v>1.2831846900099999</v>
      </c>
      <c r="E38" s="125" t="s">
        <v>46</v>
      </c>
      <c r="F38" s="87">
        <v>1.2831846900099999</v>
      </c>
      <c r="G38" s="118"/>
      <c r="H38" s="131"/>
      <c r="I38" s="118"/>
      <c r="J38" s="131"/>
      <c r="K38" s="76">
        <v>0</v>
      </c>
      <c r="L38" s="47"/>
      <c r="M38" s="94"/>
      <c r="N38" s="10"/>
      <c r="O38" s="33"/>
      <c r="P38" s="4">
        <f t="shared" si="0"/>
        <v>1.2831846900099999</v>
      </c>
      <c r="Q38" s="4">
        <v>0</v>
      </c>
      <c r="R38" s="23">
        <v>0</v>
      </c>
      <c r="S38" s="10">
        <v>0</v>
      </c>
      <c r="T38" s="10">
        <v>0.55992696398300001</v>
      </c>
      <c r="U38" s="10">
        <v>0.72325772601899996</v>
      </c>
      <c r="V38" s="40">
        <v>0</v>
      </c>
      <c r="W38" s="108">
        <f t="shared" si="1"/>
        <v>8.000045070843953E-12</v>
      </c>
      <c r="X38" s="133"/>
      <c r="Y38" s="133"/>
      <c r="Z38" s="133"/>
      <c r="AA38" s="133"/>
      <c r="AB38" s="133"/>
      <c r="AC38" s="133"/>
      <c r="AD38" s="133"/>
      <c r="AE38" s="133"/>
    </row>
    <row r="39" spans="1:238" x14ac:dyDescent="0.25">
      <c r="A39" s="1">
        <v>11013</v>
      </c>
      <c r="B39" s="1" t="s">
        <v>18</v>
      </c>
      <c r="C39" s="1" t="s">
        <v>5</v>
      </c>
      <c r="D39" s="78">
        <v>1.4434952705599999</v>
      </c>
      <c r="E39" s="125" t="s">
        <v>46</v>
      </c>
      <c r="F39" s="87">
        <v>1.4434952705599999</v>
      </c>
      <c r="G39" s="116"/>
      <c r="H39" s="54"/>
      <c r="I39" s="116"/>
      <c r="J39" s="54"/>
      <c r="K39" s="76">
        <v>0</v>
      </c>
      <c r="L39" s="47"/>
      <c r="M39" s="94"/>
      <c r="N39" s="10"/>
      <c r="O39" s="50"/>
      <c r="P39" s="4">
        <f t="shared" si="0"/>
        <v>0.86833560964799994</v>
      </c>
      <c r="Q39" s="4">
        <v>0.57515966091199999</v>
      </c>
      <c r="R39" s="23">
        <v>0.52689622789400004</v>
      </c>
      <c r="S39" s="10">
        <v>0</v>
      </c>
      <c r="T39" s="10">
        <v>1.21106109465</v>
      </c>
      <c r="U39" s="10">
        <v>1.9074062383399999E-2</v>
      </c>
      <c r="V39" s="40">
        <v>0</v>
      </c>
      <c r="W39" s="108">
        <f t="shared" si="1"/>
        <v>0.21336011352659989</v>
      </c>
      <c r="X39" s="133"/>
      <c r="Y39" s="133"/>
      <c r="Z39" s="133"/>
      <c r="AA39" s="133"/>
      <c r="AB39" s="133"/>
      <c r="AC39" s="133"/>
      <c r="AD39" s="133"/>
      <c r="AE39" s="133"/>
    </row>
    <row r="40" spans="1:238" x14ac:dyDescent="0.25">
      <c r="A40" s="1">
        <v>11171</v>
      </c>
      <c r="B40" s="1" t="s">
        <v>18</v>
      </c>
      <c r="C40" s="1" t="s">
        <v>4</v>
      </c>
      <c r="D40" s="78">
        <v>49.864104607599998</v>
      </c>
      <c r="E40" s="125" t="s">
        <v>46</v>
      </c>
      <c r="F40" s="87">
        <v>49.864104607599998</v>
      </c>
      <c r="G40" s="118"/>
      <c r="H40" s="131"/>
      <c r="I40" s="118"/>
      <c r="J40" s="131"/>
      <c r="K40" s="76">
        <v>2.08785745503</v>
      </c>
      <c r="L40" s="47"/>
      <c r="M40" s="94"/>
      <c r="N40" s="10"/>
      <c r="O40" s="33"/>
      <c r="P40" s="4">
        <f t="shared" si="0"/>
        <v>49.864104607599998</v>
      </c>
      <c r="Q40" s="4">
        <v>0</v>
      </c>
      <c r="R40" s="23">
        <v>0.98330770415199997</v>
      </c>
      <c r="S40" s="10">
        <v>15.1251913266</v>
      </c>
      <c r="T40" s="10">
        <v>7.7569793772400004</v>
      </c>
      <c r="U40" s="10">
        <v>21.691859060300001</v>
      </c>
      <c r="V40" s="40">
        <v>2.2753905034800002</v>
      </c>
      <c r="W40" s="108">
        <f t="shared" si="1"/>
        <v>3.0146843399800005</v>
      </c>
      <c r="X40" s="135"/>
      <c r="Y40" s="135"/>
      <c r="Z40" s="135"/>
      <c r="AA40" s="135"/>
      <c r="AB40" s="135"/>
      <c r="AC40" s="135"/>
      <c r="AD40" s="135"/>
      <c r="AE40" s="135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H40" s="21"/>
      <c r="BI40" s="21"/>
      <c r="BJ40" s="21"/>
      <c r="BK40" s="21"/>
      <c r="BL40" s="21"/>
      <c r="BM40" s="21"/>
      <c r="BN40" s="21"/>
      <c r="BO40" s="21"/>
      <c r="BP40" s="21"/>
      <c r="BQ40" s="21"/>
      <c r="BR40" s="21"/>
      <c r="BS40" s="21"/>
      <c r="BT40" s="21"/>
      <c r="BU40" s="21"/>
      <c r="BV40" s="21"/>
      <c r="BW40" s="21"/>
      <c r="BX40" s="21"/>
      <c r="BY40" s="21"/>
      <c r="BZ40" s="21"/>
      <c r="CA40" s="21"/>
      <c r="CB40" s="21"/>
      <c r="CC40" s="21"/>
      <c r="CD40" s="21"/>
      <c r="CE40" s="21"/>
      <c r="CF40" s="21"/>
      <c r="CG40" s="21"/>
      <c r="CH40" s="21"/>
      <c r="CI40" s="21"/>
      <c r="CJ40" s="21"/>
      <c r="CK40" s="21"/>
      <c r="CL40" s="21"/>
      <c r="CM40" s="21"/>
      <c r="CN40" s="21"/>
      <c r="CO40" s="21"/>
      <c r="CP40" s="21"/>
      <c r="CQ40" s="21"/>
      <c r="CR40" s="21"/>
      <c r="CS40" s="21"/>
      <c r="CT40" s="21"/>
      <c r="CU40" s="21"/>
      <c r="CV40" s="21"/>
      <c r="CW40" s="21"/>
      <c r="CX40" s="21"/>
      <c r="CY40" s="21"/>
      <c r="CZ40" s="21"/>
      <c r="DA40" s="21"/>
      <c r="DB40" s="21"/>
      <c r="DC40" s="21"/>
      <c r="DD40" s="21"/>
      <c r="DE40" s="21"/>
      <c r="DF40" s="21"/>
      <c r="DG40" s="21"/>
      <c r="DH40" s="21"/>
      <c r="DI40" s="21"/>
      <c r="DJ40" s="21"/>
      <c r="DK40" s="21"/>
      <c r="DL40" s="21"/>
      <c r="DM40" s="21"/>
      <c r="DN40" s="21"/>
      <c r="DO40" s="21"/>
      <c r="DP40" s="21"/>
      <c r="DQ40" s="21"/>
      <c r="DR40" s="21"/>
      <c r="DS40" s="21"/>
      <c r="DT40" s="21"/>
      <c r="DU40" s="21"/>
      <c r="DV40" s="21"/>
      <c r="DW40" s="21"/>
      <c r="DX40" s="21"/>
      <c r="DY40" s="21"/>
      <c r="DZ40" s="21"/>
      <c r="EA40" s="21"/>
      <c r="EB40" s="21"/>
      <c r="EC40" s="21"/>
      <c r="ED40" s="21"/>
      <c r="EE40" s="21"/>
      <c r="EF40" s="21"/>
      <c r="EG40" s="21"/>
      <c r="EH40" s="21"/>
      <c r="EI40" s="21"/>
      <c r="EJ40" s="21"/>
      <c r="EK40" s="21"/>
      <c r="EL40" s="21"/>
      <c r="EM40" s="21"/>
      <c r="EN40" s="21"/>
      <c r="EO40" s="21"/>
      <c r="EP40" s="21"/>
      <c r="EQ40" s="21"/>
      <c r="ER40" s="21"/>
      <c r="ES40" s="21"/>
      <c r="ET40" s="21"/>
      <c r="EU40" s="21"/>
      <c r="EV40" s="21"/>
      <c r="EW40" s="21"/>
      <c r="EX40" s="21"/>
      <c r="EY40" s="21"/>
      <c r="EZ40" s="21"/>
      <c r="FA40" s="21"/>
      <c r="FB40" s="21"/>
      <c r="FC40" s="21"/>
      <c r="FD40" s="21"/>
      <c r="FE40" s="21"/>
      <c r="FF40" s="21"/>
      <c r="FG40" s="21"/>
      <c r="FH40" s="21"/>
      <c r="FI40" s="21"/>
      <c r="FJ40" s="21"/>
      <c r="FK40" s="21"/>
      <c r="FL40" s="21"/>
      <c r="FM40" s="21"/>
      <c r="FN40" s="21"/>
      <c r="FO40" s="21"/>
      <c r="FP40" s="21"/>
      <c r="FQ40" s="21"/>
      <c r="FR40" s="21"/>
      <c r="FS40" s="21"/>
      <c r="FT40" s="21"/>
      <c r="FU40" s="21"/>
      <c r="FV40" s="21"/>
      <c r="FW40" s="21"/>
      <c r="FX40" s="21"/>
      <c r="FY40" s="21"/>
      <c r="FZ40" s="21"/>
      <c r="GA40" s="21"/>
      <c r="GB40" s="21"/>
      <c r="GC40" s="21"/>
      <c r="GD40" s="21"/>
      <c r="GE40" s="21"/>
      <c r="GF40" s="21"/>
      <c r="GG40" s="21"/>
      <c r="GH40" s="21"/>
      <c r="GI40" s="21"/>
      <c r="GJ40" s="21"/>
      <c r="GK40" s="21"/>
      <c r="GL40" s="21"/>
      <c r="GM40" s="21"/>
      <c r="GN40" s="21"/>
      <c r="GO40" s="21"/>
      <c r="GP40" s="21"/>
      <c r="GQ40" s="21"/>
      <c r="GR40" s="21"/>
      <c r="GS40" s="21"/>
      <c r="GT40" s="21"/>
      <c r="GU40" s="21"/>
      <c r="GV40" s="21"/>
      <c r="GW40" s="21"/>
      <c r="GX40" s="21"/>
      <c r="GY40" s="21"/>
      <c r="GZ40" s="21"/>
      <c r="HA40" s="21"/>
      <c r="HB40" s="21"/>
      <c r="HC40" s="21"/>
      <c r="HD40" s="21"/>
      <c r="HE40" s="21"/>
      <c r="HF40" s="21"/>
      <c r="HG40" s="21"/>
      <c r="HH40" s="21"/>
      <c r="HI40" s="21"/>
      <c r="HJ40" s="21"/>
      <c r="HK40" s="21"/>
      <c r="HL40" s="21"/>
      <c r="HM40" s="21"/>
      <c r="HN40" s="21"/>
      <c r="HO40" s="21"/>
      <c r="HP40" s="21"/>
      <c r="HQ40" s="21"/>
      <c r="HR40" s="21"/>
      <c r="HS40" s="21"/>
      <c r="HT40" s="21"/>
      <c r="HU40" s="21"/>
      <c r="HV40" s="21"/>
      <c r="HW40" s="21"/>
      <c r="HX40" s="21"/>
      <c r="HY40" s="21"/>
      <c r="HZ40" s="21"/>
      <c r="IA40" s="21"/>
      <c r="IB40" s="21"/>
      <c r="IC40" s="21"/>
      <c r="ID40" s="21"/>
    </row>
    <row r="41" spans="1:238" x14ac:dyDescent="0.25">
      <c r="A41" s="1">
        <v>11178</v>
      </c>
      <c r="B41" s="1" t="s">
        <v>18</v>
      </c>
      <c r="C41" s="1" t="s">
        <v>4</v>
      </c>
      <c r="D41" s="78">
        <v>7.06024597531</v>
      </c>
      <c r="E41" s="125" t="s">
        <v>47</v>
      </c>
      <c r="F41" s="87">
        <v>7.06024597531</v>
      </c>
      <c r="K41" s="76">
        <v>0</v>
      </c>
      <c r="L41" s="47"/>
      <c r="M41" s="92"/>
      <c r="N41" s="93"/>
      <c r="O41" s="50"/>
      <c r="P41" s="4">
        <f t="shared" si="0"/>
        <v>0</v>
      </c>
      <c r="Q41" s="4">
        <v>7.06024597531</v>
      </c>
      <c r="R41" s="23">
        <v>0</v>
      </c>
      <c r="S41" s="10">
        <v>0</v>
      </c>
      <c r="T41" s="10">
        <v>0</v>
      </c>
      <c r="U41" s="10">
        <v>0</v>
      </c>
      <c r="V41" s="40">
        <v>0</v>
      </c>
      <c r="W41" s="108">
        <f t="shared" si="1"/>
        <v>7.06024597531</v>
      </c>
      <c r="X41" s="135"/>
      <c r="Y41" s="135"/>
      <c r="Z41" s="135"/>
      <c r="AA41" s="135"/>
      <c r="AB41" s="135"/>
      <c r="AC41" s="135"/>
      <c r="AD41" s="135"/>
      <c r="AE41" s="135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  <c r="BM41" s="21"/>
      <c r="BN41" s="21"/>
      <c r="BO41" s="21"/>
      <c r="BP41" s="21"/>
      <c r="BQ41" s="21"/>
      <c r="BR41" s="21"/>
      <c r="BS41" s="21"/>
      <c r="BT41" s="21"/>
      <c r="BU41" s="21"/>
      <c r="BV41" s="21"/>
      <c r="BW41" s="21"/>
      <c r="BX41" s="21"/>
      <c r="BY41" s="21"/>
      <c r="BZ41" s="21"/>
      <c r="CA41" s="21"/>
      <c r="CB41" s="21"/>
      <c r="CC41" s="21"/>
      <c r="CD41" s="21"/>
      <c r="CE41" s="21"/>
      <c r="CF41" s="21"/>
      <c r="CG41" s="21"/>
      <c r="CH41" s="21"/>
      <c r="CI41" s="21"/>
      <c r="CJ41" s="21"/>
      <c r="CK41" s="21"/>
      <c r="CL41" s="21"/>
      <c r="CM41" s="21"/>
      <c r="CN41" s="21"/>
      <c r="CO41" s="21"/>
      <c r="CP41" s="21"/>
      <c r="CQ41" s="21"/>
      <c r="CR41" s="21"/>
      <c r="CS41" s="21"/>
      <c r="CT41" s="21"/>
      <c r="CU41" s="21"/>
      <c r="CV41" s="21"/>
      <c r="CW41" s="21"/>
      <c r="CX41" s="21"/>
      <c r="CY41" s="21"/>
      <c r="CZ41" s="21"/>
      <c r="DA41" s="21"/>
      <c r="DB41" s="21"/>
      <c r="DC41" s="21"/>
      <c r="DD41" s="21"/>
      <c r="DE41" s="21"/>
      <c r="DF41" s="21"/>
      <c r="DG41" s="21"/>
      <c r="DH41" s="21"/>
      <c r="DI41" s="21"/>
      <c r="DJ41" s="21"/>
      <c r="DK41" s="21"/>
      <c r="DL41" s="21"/>
      <c r="DM41" s="21"/>
      <c r="DN41" s="21"/>
      <c r="DO41" s="21"/>
      <c r="DP41" s="21"/>
      <c r="DQ41" s="21"/>
      <c r="DR41" s="21"/>
      <c r="DS41" s="21"/>
      <c r="DT41" s="21"/>
      <c r="DU41" s="21"/>
      <c r="DV41" s="21"/>
      <c r="DW41" s="21"/>
      <c r="DX41" s="21"/>
      <c r="DY41" s="21"/>
      <c r="DZ41" s="21"/>
      <c r="EA41" s="21"/>
      <c r="EB41" s="21"/>
      <c r="EC41" s="21"/>
      <c r="ED41" s="21"/>
      <c r="EE41" s="21"/>
      <c r="EF41" s="21"/>
      <c r="EG41" s="21"/>
      <c r="EH41" s="21"/>
      <c r="EI41" s="21"/>
      <c r="EJ41" s="21"/>
      <c r="EK41" s="21"/>
      <c r="EL41" s="21"/>
      <c r="EM41" s="21"/>
      <c r="EN41" s="21"/>
      <c r="EO41" s="21"/>
      <c r="EP41" s="21"/>
      <c r="EQ41" s="21"/>
      <c r="ER41" s="21"/>
      <c r="ES41" s="21"/>
      <c r="ET41" s="21"/>
      <c r="EU41" s="21"/>
      <c r="EV41" s="21"/>
      <c r="EW41" s="21"/>
      <c r="EX41" s="21"/>
      <c r="EY41" s="21"/>
      <c r="EZ41" s="21"/>
      <c r="FA41" s="21"/>
      <c r="FB41" s="21"/>
      <c r="FC41" s="21"/>
      <c r="FD41" s="21"/>
      <c r="FE41" s="21"/>
      <c r="FF41" s="21"/>
      <c r="FG41" s="21"/>
      <c r="FH41" s="21"/>
      <c r="FI41" s="21"/>
      <c r="FJ41" s="21"/>
      <c r="FK41" s="21"/>
      <c r="FL41" s="21"/>
      <c r="FM41" s="21"/>
      <c r="FN41" s="21"/>
      <c r="FO41" s="21"/>
      <c r="FP41" s="21"/>
      <c r="FQ41" s="21"/>
      <c r="FR41" s="21"/>
      <c r="FS41" s="21"/>
      <c r="FT41" s="21"/>
      <c r="FU41" s="21"/>
      <c r="FV41" s="21"/>
      <c r="FW41" s="21"/>
      <c r="FX41" s="21"/>
      <c r="FY41" s="21"/>
      <c r="FZ41" s="21"/>
      <c r="GA41" s="21"/>
      <c r="GB41" s="21"/>
      <c r="GC41" s="21"/>
      <c r="GD41" s="21"/>
      <c r="GE41" s="21"/>
      <c r="GF41" s="21"/>
      <c r="GG41" s="21"/>
      <c r="GH41" s="21"/>
      <c r="GI41" s="21"/>
      <c r="GJ41" s="21"/>
      <c r="GK41" s="21"/>
      <c r="GL41" s="21"/>
      <c r="GM41" s="21"/>
      <c r="GN41" s="21"/>
      <c r="GO41" s="21"/>
      <c r="GP41" s="21"/>
      <c r="GQ41" s="21"/>
      <c r="GR41" s="21"/>
      <c r="GS41" s="21"/>
      <c r="GT41" s="21"/>
      <c r="GU41" s="21"/>
      <c r="GV41" s="21"/>
      <c r="GW41" s="21"/>
      <c r="GX41" s="21"/>
      <c r="GY41" s="21"/>
      <c r="GZ41" s="21"/>
      <c r="HA41" s="21"/>
      <c r="HB41" s="21"/>
      <c r="HC41" s="21"/>
      <c r="HD41" s="21"/>
      <c r="HE41" s="21"/>
      <c r="HF41" s="21"/>
      <c r="HG41" s="21"/>
      <c r="HH41" s="21"/>
      <c r="HI41" s="21"/>
      <c r="HJ41" s="21"/>
      <c r="HK41" s="21"/>
      <c r="HL41" s="21"/>
      <c r="HM41" s="21"/>
      <c r="HN41" s="21"/>
      <c r="HO41" s="21"/>
      <c r="HP41" s="21"/>
      <c r="HQ41" s="21"/>
      <c r="HR41" s="21"/>
      <c r="HS41" s="21"/>
      <c r="HT41" s="21"/>
      <c r="HU41" s="21"/>
      <c r="HV41" s="21"/>
      <c r="HW41" s="21"/>
      <c r="HX41" s="21"/>
      <c r="HY41" s="21"/>
      <c r="HZ41" s="21"/>
      <c r="IA41" s="21"/>
      <c r="IB41" s="21"/>
      <c r="IC41" s="21"/>
      <c r="ID41" s="21"/>
    </row>
    <row r="42" spans="1:238" x14ac:dyDescent="0.25">
      <c r="A42" s="1">
        <v>21803</v>
      </c>
      <c r="B42" s="1" t="s">
        <v>18</v>
      </c>
      <c r="C42" s="1" t="s">
        <v>3</v>
      </c>
      <c r="D42" s="78">
        <v>5.1096372353600001</v>
      </c>
      <c r="E42" s="125" t="s">
        <v>59</v>
      </c>
      <c r="F42" s="87">
        <v>5.1096372353600001</v>
      </c>
      <c r="G42" s="118"/>
      <c r="H42" s="131"/>
      <c r="I42" s="118"/>
      <c r="J42" s="131"/>
      <c r="K42" s="76">
        <v>0</v>
      </c>
      <c r="L42" s="47"/>
      <c r="M42" s="97"/>
      <c r="N42" s="98"/>
      <c r="O42" s="33"/>
      <c r="P42" s="4">
        <f>D42-Q42</f>
        <v>0</v>
      </c>
      <c r="Q42" s="4">
        <v>5.1096372353600001</v>
      </c>
      <c r="R42" s="23">
        <v>0</v>
      </c>
      <c r="S42" s="10">
        <v>1.6910288570300001</v>
      </c>
      <c r="T42" s="10">
        <v>0</v>
      </c>
      <c r="U42" s="10">
        <v>3.2161870298499999</v>
      </c>
      <c r="V42" s="40">
        <v>0</v>
      </c>
      <c r="W42" s="108">
        <f t="shared" si="1"/>
        <v>0.2024213484800006</v>
      </c>
      <c r="X42" s="133"/>
      <c r="Y42" s="133"/>
      <c r="Z42" s="133"/>
      <c r="AA42" s="133"/>
      <c r="AB42" s="133"/>
      <c r="AC42" s="133"/>
      <c r="AD42" s="133"/>
      <c r="AE42" s="133"/>
    </row>
    <row r="43" spans="1:238" s="51" customFormat="1" x14ac:dyDescent="0.25">
      <c r="A43" s="49" t="s">
        <v>115</v>
      </c>
      <c r="B43" s="49" t="s">
        <v>18</v>
      </c>
      <c r="C43" s="49"/>
      <c r="D43" s="20">
        <f>SUM(D3:D42)</f>
        <v>872.83990801154471</v>
      </c>
      <c r="E43" s="165"/>
      <c r="F43" s="20"/>
      <c r="G43" s="170"/>
      <c r="H43" s="171"/>
      <c r="I43" s="170"/>
      <c r="J43" s="171"/>
      <c r="K43" s="20"/>
      <c r="L43" s="20"/>
      <c r="M43" s="172"/>
      <c r="N43" s="169"/>
      <c r="O43" s="169"/>
      <c r="P43" s="20"/>
      <c r="Q43" s="20"/>
      <c r="R43" s="20"/>
      <c r="S43" s="20"/>
      <c r="T43" s="20"/>
      <c r="U43" s="20"/>
      <c r="V43" s="20"/>
      <c r="W43" s="39"/>
      <c r="X43" s="168"/>
      <c r="Y43" s="168"/>
      <c r="Z43" s="168"/>
      <c r="AA43" s="168"/>
      <c r="AB43" s="168"/>
      <c r="AC43" s="168"/>
      <c r="AD43" s="168"/>
      <c r="AE43" s="168"/>
      <c r="AF43" s="167"/>
      <c r="AG43" s="167"/>
      <c r="AH43" s="167"/>
      <c r="AI43" s="167"/>
      <c r="AJ43" s="167"/>
      <c r="AK43" s="167"/>
      <c r="AL43" s="167"/>
      <c r="AM43" s="167"/>
      <c r="AN43" s="167"/>
      <c r="AO43" s="167"/>
      <c r="AP43" s="167"/>
      <c r="AQ43" s="167"/>
      <c r="AR43" s="167"/>
      <c r="AS43" s="167"/>
      <c r="AT43" s="167"/>
      <c r="AU43" s="167"/>
      <c r="AV43" s="167"/>
      <c r="AW43" s="167"/>
      <c r="AX43" s="167"/>
      <c r="AY43" s="167"/>
      <c r="AZ43" s="167"/>
      <c r="BA43" s="167"/>
      <c r="BB43" s="167"/>
      <c r="BC43" s="167"/>
      <c r="BD43" s="167"/>
      <c r="BE43" s="167"/>
      <c r="BF43" s="167"/>
      <c r="BG43" s="167"/>
      <c r="BH43" s="167"/>
      <c r="BI43" s="167"/>
      <c r="BJ43" s="167"/>
      <c r="BK43" s="167"/>
      <c r="BL43" s="167"/>
      <c r="BM43" s="167"/>
      <c r="BN43" s="167"/>
      <c r="BO43" s="167"/>
      <c r="BP43" s="167"/>
      <c r="BQ43" s="167"/>
      <c r="BR43" s="167"/>
      <c r="BS43" s="167"/>
      <c r="BT43" s="167"/>
      <c r="BU43" s="167"/>
      <c r="BV43" s="167"/>
      <c r="BW43" s="167"/>
      <c r="BX43" s="167"/>
      <c r="BY43" s="167"/>
      <c r="BZ43" s="167"/>
      <c r="CA43" s="167"/>
      <c r="CB43" s="167"/>
      <c r="CC43" s="167"/>
      <c r="CD43" s="167"/>
      <c r="CE43" s="167"/>
      <c r="CF43" s="167"/>
      <c r="CG43" s="167"/>
      <c r="CH43" s="167"/>
      <c r="CI43" s="167"/>
      <c r="CJ43" s="167"/>
      <c r="CK43" s="167"/>
      <c r="CL43" s="167"/>
      <c r="CM43" s="167"/>
      <c r="CN43" s="167"/>
      <c r="CO43" s="167"/>
      <c r="CP43" s="167"/>
      <c r="CQ43" s="167"/>
      <c r="CR43" s="167"/>
      <c r="CS43" s="167"/>
      <c r="CT43" s="167"/>
      <c r="CU43" s="167"/>
      <c r="CV43" s="167"/>
      <c r="CW43" s="167"/>
      <c r="CX43" s="167"/>
      <c r="CY43" s="167"/>
      <c r="CZ43" s="167"/>
      <c r="DA43" s="167"/>
      <c r="DB43" s="167"/>
      <c r="DC43" s="167"/>
      <c r="DD43" s="167"/>
      <c r="DE43" s="167"/>
      <c r="DF43" s="167"/>
      <c r="DG43" s="167"/>
      <c r="DH43" s="167"/>
      <c r="DI43" s="167"/>
      <c r="DJ43" s="167"/>
      <c r="DK43" s="167"/>
      <c r="DL43" s="167"/>
      <c r="DM43" s="167"/>
      <c r="DN43" s="167"/>
      <c r="DO43" s="167"/>
      <c r="DP43" s="167"/>
      <c r="DQ43" s="167"/>
      <c r="DR43" s="167"/>
      <c r="DS43" s="167"/>
      <c r="DT43" s="167"/>
      <c r="DU43" s="167"/>
      <c r="DV43" s="167"/>
      <c r="DW43" s="167"/>
      <c r="DX43" s="167"/>
      <c r="DY43" s="167"/>
      <c r="DZ43" s="167"/>
      <c r="EA43" s="167"/>
      <c r="EB43" s="167"/>
      <c r="EC43" s="167"/>
      <c r="ED43" s="167"/>
      <c r="EE43" s="167"/>
      <c r="EF43" s="167"/>
      <c r="EG43" s="167"/>
      <c r="EH43" s="167"/>
      <c r="EI43" s="167"/>
      <c r="EJ43" s="167"/>
      <c r="EK43" s="167"/>
      <c r="EL43" s="167"/>
      <c r="EM43" s="167"/>
      <c r="EN43" s="167"/>
      <c r="EO43" s="167"/>
      <c r="EP43" s="167"/>
      <c r="EQ43" s="167"/>
      <c r="ER43" s="167"/>
      <c r="ES43" s="167"/>
      <c r="ET43" s="167"/>
      <c r="EU43" s="167"/>
      <c r="EV43" s="167"/>
      <c r="EW43" s="167"/>
      <c r="EX43" s="167"/>
      <c r="EY43" s="167"/>
      <c r="EZ43" s="167"/>
      <c r="FA43" s="167"/>
      <c r="FB43" s="167"/>
      <c r="FC43" s="167"/>
      <c r="FD43" s="167"/>
      <c r="FE43" s="167"/>
      <c r="FF43" s="167"/>
      <c r="FG43" s="167"/>
      <c r="FH43" s="167"/>
      <c r="FI43" s="167"/>
      <c r="FJ43" s="167"/>
      <c r="FK43" s="167"/>
      <c r="FL43" s="167"/>
      <c r="FM43" s="167"/>
      <c r="FN43" s="167"/>
      <c r="FO43" s="167"/>
      <c r="FP43" s="167"/>
      <c r="FQ43" s="167"/>
      <c r="FR43" s="167"/>
      <c r="FS43" s="167"/>
      <c r="FT43" s="167"/>
      <c r="FU43" s="167"/>
      <c r="FV43" s="167"/>
      <c r="FW43" s="167"/>
      <c r="FX43" s="167"/>
      <c r="FY43" s="167"/>
      <c r="FZ43" s="167"/>
      <c r="GA43" s="167"/>
      <c r="GB43" s="167"/>
      <c r="GC43" s="167"/>
      <c r="GD43" s="167"/>
      <c r="GE43" s="167"/>
      <c r="GF43" s="167"/>
      <c r="GG43" s="167"/>
      <c r="GH43" s="167"/>
      <c r="GI43" s="167"/>
      <c r="GJ43" s="167"/>
      <c r="GK43" s="167"/>
      <c r="GL43" s="167"/>
      <c r="GM43" s="167"/>
      <c r="GN43" s="167"/>
      <c r="GO43" s="167"/>
      <c r="GP43" s="167"/>
      <c r="GQ43" s="167"/>
      <c r="GR43" s="167"/>
      <c r="GS43" s="167"/>
      <c r="GT43" s="167"/>
      <c r="GU43" s="167"/>
      <c r="GV43" s="167"/>
      <c r="GW43" s="167"/>
      <c r="GX43" s="167"/>
      <c r="GY43" s="167"/>
      <c r="GZ43" s="167"/>
      <c r="HA43" s="167"/>
      <c r="HB43" s="167"/>
      <c r="HC43" s="167"/>
      <c r="HD43" s="167"/>
      <c r="HE43" s="167"/>
      <c r="HF43" s="167"/>
      <c r="HG43" s="167"/>
      <c r="HH43" s="167"/>
      <c r="HI43" s="167"/>
      <c r="HJ43" s="167"/>
      <c r="HK43" s="167"/>
      <c r="HL43" s="167"/>
      <c r="HM43" s="167"/>
      <c r="HN43" s="167"/>
      <c r="HO43" s="167"/>
      <c r="HP43" s="167"/>
      <c r="HQ43" s="167"/>
      <c r="HR43" s="167"/>
      <c r="HS43" s="167"/>
      <c r="HT43" s="167"/>
      <c r="HU43" s="167"/>
      <c r="HV43" s="167"/>
      <c r="HW43" s="167"/>
      <c r="HX43" s="167"/>
      <c r="HY43" s="167"/>
      <c r="HZ43" s="167"/>
      <c r="IA43" s="167"/>
      <c r="IB43" s="167"/>
      <c r="IC43" s="167"/>
      <c r="ID43" s="167"/>
    </row>
    <row r="44" spans="1:238" s="157" customFormat="1" ht="30" x14ac:dyDescent="0.25">
      <c r="A44" s="1"/>
      <c r="B44" s="1"/>
      <c r="C44" s="1"/>
      <c r="D44" s="78"/>
      <c r="E44" s="125"/>
      <c r="F44" s="87"/>
      <c r="G44" s="116"/>
      <c r="H44" s="54"/>
      <c r="I44" s="116"/>
      <c r="J44" s="54"/>
      <c r="K44" s="76"/>
      <c r="L44" s="47"/>
      <c r="M44" s="94"/>
      <c r="N44" s="10"/>
      <c r="O44" s="34"/>
      <c r="P44" s="4"/>
      <c r="Q44" s="4"/>
      <c r="R44" s="23"/>
      <c r="S44" s="362" t="s">
        <v>63</v>
      </c>
      <c r="T44" s="363"/>
      <c r="U44" s="363"/>
      <c r="V44" s="113" t="s">
        <v>62</v>
      </c>
      <c r="W44" s="108"/>
      <c r="X44" s="138"/>
      <c r="Y44" s="133"/>
      <c r="Z44" s="133"/>
      <c r="AA44" s="138"/>
      <c r="AB44" s="133"/>
      <c r="AC44" s="133"/>
      <c r="AD44" s="133"/>
      <c r="AE44" s="133"/>
    </row>
    <row r="45" spans="1:238" s="157" customFormat="1" ht="30" x14ac:dyDescent="0.25">
      <c r="A45" s="1"/>
      <c r="B45" s="1"/>
      <c r="C45" s="1"/>
      <c r="D45" s="78"/>
      <c r="E45" s="125"/>
      <c r="F45" s="87"/>
      <c r="G45" s="116"/>
      <c r="H45" s="54"/>
      <c r="I45" s="116"/>
      <c r="J45" s="54"/>
      <c r="K45" s="76"/>
      <c r="L45" s="47"/>
      <c r="M45" s="94"/>
      <c r="N45" s="10"/>
      <c r="O45" s="34"/>
      <c r="P45" s="4"/>
      <c r="Q45" s="4"/>
      <c r="R45" s="23"/>
      <c r="S45" s="155" t="s">
        <v>61</v>
      </c>
      <c r="T45" s="155" t="s">
        <v>64</v>
      </c>
      <c r="U45" s="155" t="s">
        <v>65</v>
      </c>
      <c r="V45" s="114" t="s">
        <v>66</v>
      </c>
      <c r="W45" s="108"/>
      <c r="X45" s="138"/>
      <c r="Y45" s="133"/>
      <c r="Z45" s="133"/>
      <c r="AA45" s="138"/>
      <c r="AB45" s="133"/>
      <c r="AC45" s="133"/>
      <c r="AD45" s="133"/>
      <c r="AE45" s="133"/>
    </row>
    <row r="46" spans="1:238" x14ac:dyDescent="0.25">
      <c r="A46" s="1">
        <v>12764</v>
      </c>
      <c r="B46" s="1" t="s">
        <v>31</v>
      </c>
      <c r="C46" s="1" t="s">
        <v>3</v>
      </c>
      <c r="D46" s="78">
        <v>23.137927100199999</v>
      </c>
      <c r="E46" s="89"/>
      <c r="F46" s="87"/>
      <c r="G46" s="115"/>
      <c r="H46" s="53"/>
      <c r="I46" s="115"/>
      <c r="J46" s="53"/>
      <c r="K46" s="76">
        <v>0</v>
      </c>
      <c r="L46" s="47"/>
      <c r="M46" s="141" t="s">
        <v>49</v>
      </c>
      <c r="N46" s="10">
        <v>23.1</v>
      </c>
      <c r="O46" s="34"/>
      <c r="P46" s="4">
        <f t="shared" si="0"/>
        <v>0</v>
      </c>
      <c r="Q46" s="4">
        <v>23.137927100199999</v>
      </c>
      <c r="R46" s="23">
        <v>0</v>
      </c>
      <c r="S46" s="166">
        <v>0</v>
      </c>
      <c r="T46" s="166">
        <v>23.137927100300001</v>
      </c>
      <c r="U46" s="166">
        <v>0</v>
      </c>
      <c r="V46" s="40">
        <v>0</v>
      </c>
      <c r="W46" s="108">
        <f t="shared" si="1"/>
        <v>-1.000017846308765E-10</v>
      </c>
      <c r="X46" s="133"/>
      <c r="Y46" s="133"/>
      <c r="Z46" s="133"/>
      <c r="AA46" s="133"/>
      <c r="AB46" s="133"/>
      <c r="AC46" s="133"/>
      <c r="AD46" s="133"/>
      <c r="AE46" s="133"/>
    </row>
    <row r="47" spans="1:238" x14ac:dyDescent="0.25">
      <c r="A47" s="1">
        <v>12765</v>
      </c>
      <c r="B47" s="1" t="s">
        <v>31</v>
      </c>
      <c r="C47" s="1" t="s">
        <v>3</v>
      </c>
      <c r="D47" s="78">
        <v>14.317038672800001</v>
      </c>
      <c r="E47" s="125" t="s">
        <v>59</v>
      </c>
      <c r="F47" s="87">
        <v>14.317038672800001</v>
      </c>
      <c r="G47" s="118"/>
      <c r="H47" s="131"/>
      <c r="I47" s="118"/>
      <c r="J47" s="131"/>
      <c r="K47" s="76">
        <v>0</v>
      </c>
      <c r="L47" s="47"/>
      <c r="M47" s="94"/>
      <c r="N47" s="10"/>
      <c r="O47" s="34"/>
      <c r="P47" s="4">
        <f t="shared" si="0"/>
        <v>0</v>
      </c>
      <c r="Q47" s="4">
        <v>14.317038672800001</v>
      </c>
      <c r="R47" s="23">
        <v>0</v>
      </c>
      <c r="S47" s="166">
        <v>0</v>
      </c>
      <c r="T47" s="166">
        <v>7.1011863532500001</v>
      </c>
      <c r="U47" s="166">
        <v>0</v>
      </c>
      <c r="V47" s="40">
        <v>0</v>
      </c>
      <c r="W47" s="108">
        <f t="shared" si="1"/>
        <v>7.2158523195500006</v>
      </c>
      <c r="X47" s="133"/>
      <c r="Y47" s="133"/>
      <c r="Z47" s="133"/>
      <c r="AA47" s="133"/>
      <c r="AB47" s="133"/>
      <c r="AC47" s="133"/>
      <c r="AD47" s="133"/>
      <c r="AE47" s="133"/>
    </row>
    <row r="48" spans="1:238" x14ac:dyDescent="0.25">
      <c r="A48" s="1">
        <v>12766</v>
      </c>
      <c r="B48" s="1" t="s">
        <v>31</v>
      </c>
      <c r="C48" s="1" t="s">
        <v>3</v>
      </c>
      <c r="D48" s="78">
        <v>16.996159244299999</v>
      </c>
      <c r="E48" s="89"/>
      <c r="F48" s="87"/>
      <c r="G48" s="115"/>
      <c r="H48" s="87"/>
      <c r="I48" s="115"/>
      <c r="J48" s="87"/>
      <c r="K48" s="76">
        <v>0</v>
      </c>
      <c r="L48" s="47"/>
      <c r="M48" s="141" t="s">
        <v>49</v>
      </c>
      <c r="N48" s="10">
        <v>17</v>
      </c>
      <c r="O48" s="34"/>
      <c r="P48" s="4">
        <f t="shared" si="0"/>
        <v>0</v>
      </c>
      <c r="Q48" s="4">
        <v>16.996159244299999</v>
      </c>
      <c r="R48" s="23">
        <v>0</v>
      </c>
      <c r="S48" s="166">
        <v>0</v>
      </c>
      <c r="T48" s="166">
        <v>0</v>
      </c>
      <c r="U48" s="166">
        <v>0</v>
      </c>
      <c r="V48" s="40">
        <v>0</v>
      </c>
      <c r="W48" s="108">
        <f t="shared" si="1"/>
        <v>16.996159244299999</v>
      </c>
      <c r="X48" s="133"/>
      <c r="Y48" s="133"/>
      <c r="Z48" s="133"/>
      <c r="AA48" s="133"/>
      <c r="AB48" s="133"/>
      <c r="AC48" s="133"/>
      <c r="AD48" s="133"/>
      <c r="AE48" s="133"/>
    </row>
    <row r="49" spans="1:31" x14ac:dyDescent="0.25">
      <c r="A49" s="1">
        <v>12767</v>
      </c>
      <c r="B49" s="1" t="s">
        <v>31</v>
      </c>
      <c r="C49" s="1" t="s">
        <v>3</v>
      </c>
      <c r="D49" s="78">
        <v>5.6955759072900003</v>
      </c>
      <c r="E49" s="125" t="s">
        <v>59</v>
      </c>
      <c r="F49" s="87">
        <v>5.6955759072900003</v>
      </c>
      <c r="G49" s="118"/>
      <c r="H49" s="131"/>
      <c r="I49" s="118"/>
      <c r="J49" s="131"/>
      <c r="K49" s="76">
        <v>0</v>
      </c>
      <c r="L49" s="47"/>
      <c r="M49" s="95"/>
      <c r="N49" s="96"/>
      <c r="O49" s="34"/>
      <c r="P49" s="4">
        <f t="shared" si="0"/>
        <v>0</v>
      </c>
      <c r="Q49" s="4">
        <v>5.6955759072900003</v>
      </c>
      <c r="R49" s="23">
        <v>3.6593612610199999</v>
      </c>
      <c r="S49" s="166">
        <v>0</v>
      </c>
      <c r="T49" s="166">
        <v>3.1159617397199999</v>
      </c>
      <c r="U49" s="166">
        <v>0</v>
      </c>
      <c r="V49" s="40">
        <v>0</v>
      </c>
      <c r="W49" s="108">
        <f t="shared" ref="W49:W68" si="2">D49-(S49+T49+U49+V49)</f>
        <v>2.5796141675700004</v>
      </c>
      <c r="X49" s="133"/>
      <c r="Y49" s="133"/>
      <c r="Z49" s="133"/>
      <c r="AA49" s="133"/>
      <c r="AB49" s="133"/>
      <c r="AC49" s="133"/>
      <c r="AD49" s="133"/>
      <c r="AE49" s="133"/>
    </row>
    <row r="50" spans="1:31" x14ac:dyDescent="0.25">
      <c r="A50" s="1">
        <v>12768</v>
      </c>
      <c r="B50" s="1" t="s">
        <v>31</v>
      </c>
      <c r="C50" s="1" t="s">
        <v>3</v>
      </c>
      <c r="D50" s="78">
        <v>7.7634983899199996</v>
      </c>
      <c r="E50" s="125" t="s">
        <v>59</v>
      </c>
      <c r="F50" s="87">
        <v>7.7634983899199996</v>
      </c>
      <c r="G50" s="116"/>
      <c r="H50" s="54"/>
      <c r="I50" s="116"/>
      <c r="J50" s="54"/>
      <c r="K50" s="76">
        <v>0</v>
      </c>
      <c r="L50" s="47"/>
      <c r="M50" s="95"/>
      <c r="N50" s="96"/>
      <c r="O50" s="142"/>
      <c r="P50" s="4">
        <f t="shared" si="0"/>
        <v>0</v>
      </c>
      <c r="Q50" s="4">
        <v>7.7634983899199996</v>
      </c>
      <c r="R50" s="23">
        <v>4.4894840998300003</v>
      </c>
      <c r="S50" s="166">
        <v>0</v>
      </c>
      <c r="T50" s="166">
        <v>0</v>
      </c>
      <c r="U50" s="166">
        <v>1.9399393462200001</v>
      </c>
      <c r="V50" s="40">
        <v>0</v>
      </c>
      <c r="W50" s="108">
        <f t="shared" si="2"/>
        <v>5.8235590436999995</v>
      </c>
      <c r="X50" s="133"/>
      <c r="Y50" s="133"/>
      <c r="Z50" s="133"/>
      <c r="AA50" s="133"/>
      <c r="AB50" s="133"/>
      <c r="AC50" s="133"/>
      <c r="AD50" s="133"/>
      <c r="AE50" s="133"/>
    </row>
    <row r="51" spans="1:31" x14ac:dyDescent="0.25">
      <c r="A51" s="1">
        <v>12769</v>
      </c>
      <c r="B51" s="1" t="s">
        <v>31</v>
      </c>
      <c r="C51" s="1" t="s">
        <v>3</v>
      </c>
      <c r="D51" s="78">
        <v>40.870009915300002</v>
      </c>
      <c r="E51" s="125" t="s">
        <v>48</v>
      </c>
      <c r="F51" s="87">
        <v>40.870009915300002</v>
      </c>
      <c r="G51" s="115"/>
      <c r="H51" s="87"/>
      <c r="I51" s="115"/>
      <c r="J51" s="87"/>
      <c r="K51" s="76">
        <v>0</v>
      </c>
      <c r="L51" s="47"/>
      <c r="M51" s="95"/>
      <c r="N51" s="96"/>
      <c r="O51" s="142"/>
      <c r="P51" s="4">
        <f t="shared" si="0"/>
        <v>0</v>
      </c>
      <c r="Q51" s="4">
        <v>40.870009915300002</v>
      </c>
      <c r="R51" s="23">
        <v>0</v>
      </c>
      <c r="S51" s="166">
        <v>20.212366060899999</v>
      </c>
      <c r="T51" s="166">
        <v>2.2236954139199998</v>
      </c>
      <c r="U51" s="166">
        <v>4.4273149964899998</v>
      </c>
      <c r="V51" s="40">
        <v>0</v>
      </c>
      <c r="W51" s="108">
        <f t="shared" si="2"/>
        <v>14.006633443990001</v>
      </c>
      <c r="X51" s="133"/>
      <c r="Y51" s="133"/>
      <c r="Z51" s="133"/>
      <c r="AA51" s="133"/>
      <c r="AB51" s="133"/>
      <c r="AC51" s="133"/>
      <c r="AD51" s="133"/>
      <c r="AE51" s="133"/>
    </row>
    <row r="52" spans="1:31" x14ac:dyDescent="0.25">
      <c r="A52" s="1">
        <v>12771</v>
      </c>
      <c r="B52" s="1" t="s">
        <v>31</v>
      </c>
      <c r="C52" s="1" t="s">
        <v>3</v>
      </c>
      <c r="D52" s="78">
        <v>11.124959245699999</v>
      </c>
      <c r="E52" s="125" t="s">
        <v>48</v>
      </c>
      <c r="F52" s="87">
        <v>11.124959245699999</v>
      </c>
      <c r="G52" s="115"/>
      <c r="H52" s="53"/>
      <c r="I52" s="115"/>
      <c r="J52" s="53"/>
      <c r="K52" s="76">
        <v>0</v>
      </c>
      <c r="L52" s="47"/>
      <c r="M52" s="95"/>
      <c r="N52" s="96"/>
      <c r="O52" s="34"/>
      <c r="P52" s="4">
        <f t="shared" si="0"/>
        <v>0</v>
      </c>
      <c r="Q52" s="4">
        <v>11.124959245699999</v>
      </c>
      <c r="R52" s="23">
        <v>0</v>
      </c>
      <c r="S52" s="166">
        <v>5.8930591854800003</v>
      </c>
      <c r="T52" s="166">
        <v>0</v>
      </c>
      <c r="U52" s="166">
        <v>0.71606349092300003</v>
      </c>
      <c r="V52" s="40">
        <v>0</v>
      </c>
      <c r="W52" s="108">
        <f t="shared" si="2"/>
        <v>4.5158365692969991</v>
      </c>
      <c r="X52" s="133"/>
      <c r="Y52" s="133"/>
      <c r="Z52" s="133"/>
      <c r="AA52" s="133"/>
      <c r="AB52" s="133"/>
      <c r="AC52" s="133"/>
      <c r="AD52" s="133"/>
      <c r="AE52" s="133"/>
    </row>
    <row r="53" spans="1:31" x14ac:dyDescent="0.25">
      <c r="A53" s="1">
        <v>12772</v>
      </c>
      <c r="B53" s="1" t="s">
        <v>31</v>
      </c>
      <c r="C53" s="1" t="s">
        <v>3</v>
      </c>
      <c r="D53" s="78">
        <v>37.025181156899997</v>
      </c>
      <c r="E53" s="125" t="s">
        <v>48</v>
      </c>
      <c r="F53" s="87">
        <v>37.025181156899997</v>
      </c>
      <c r="G53" s="115"/>
      <c r="H53" s="53"/>
      <c r="I53" s="115"/>
      <c r="J53" s="53"/>
      <c r="K53" s="76">
        <v>0</v>
      </c>
      <c r="L53" s="47"/>
      <c r="M53" s="92"/>
      <c r="N53" s="93"/>
      <c r="O53" s="50"/>
      <c r="P53" s="4">
        <f t="shared" si="0"/>
        <v>0</v>
      </c>
      <c r="Q53" s="4">
        <v>37.025181156899997</v>
      </c>
      <c r="R53" s="23">
        <v>15.634491693299999</v>
      </c>
      <c r="S53" s="166">
        <v>14.0065669278</v>
      </c>
      <c r="T53" s="166">
        <v>5.7936793899800003</v>
      </c>
      <c r="U53" s="166">
        <v>1.53220283649</v>
      </c>
      <c r="V53" s="40">
        <v>0</v>
      </c>
      <c r="W53" s="108">
        <f t="shared" si="2"/>
        <v>15.692732002629995</v>
      </c>
      <c r="X53" s="133"/>
      <c r="Y53" s="133"/>
      <c r="Z53" s="133"/>
      <c r="AA53" s="133"/>
      <c r="AB53" s="133"/>
      <c r="AC53" s="133"/>
      <c r="AD53" s="133"/>
      <c r="AE53" s="133"/>
    </row>
    <row r="54" spans="1:31" x14ac:dyDescent="0.25">
      <c r="A54" s="1">
        <v>12773</v>
      </c>
      <c r="B54" s="1" t="s">
        <v>31</v>
      </c>
      <c r="C54" s="1" t="s">
        <v>3</v>
      </c>
      <c r="D54" s="78">
        <v>10.686625316000001</v>
      </c>
      <c r="E54" s="125" t="s">
        <v>47</v>
      </c>
      <c r="F54" s="87">
        <v>10.686625316000001</v>
      </c>
      <c r="G54" s="115"/>
      <c r="H54" s="87"/>
      <c r="I54" s="115"/>
      <c r="J54" s="87"/>
      <c r="K54" s="76">
        <v>0</v>
      </c>
      <c r="L54" s="47"/>
      <c r="M54" s="95"/>
      <c r="N54" s="96"/>
      <c r="O54" s="34"/>
      <c r="P54" s="4">
        <f t="shared" si="0"/>
        <v>0</v>
      </c>
      <c r="Q54" s="4">
        <v>10.686625316000001</v>
      </c>
      <c r="R54" s="23">
        <v>1.7095866065</v>
      </c>
      <c r="S54" s="166">
        <v>9.0564922107800001</v>
      </c>
      <c r="T54" s="166">
        <v>1.6301331052200001</v>
      </c>
      <c r="U54" s="166">
        <v>0</v>
      </c>
      <c r="V54" s="40">
        <v>0</v>
      </c>
      <c r="W54" s="108">
        <f t="shared" si="2"/>
        <v>0</v>
      </c>
      <c r="X54" s="133"/>
      <c r="Y54" s="133"/>
      <c r="Z54" s="133"/>
      <c r="AA54" s="133"/>
      <c r="AB54" s="133"/>
      <c r="AC54" s="133"/>
      <c r="AD54" s="133"/>
      <c r="AE54" s="133"/>
    </row>
    <row r="55" spans="1:31" s="51" customFormat="1" x14ac:dyDescent="0.25">
      <c r="A55" s="1">
        <v>12776</v>
      </c>
      <c r="B55" s="1" t="s">
        <v>31</v>
      </c>
      <c r="C55" s="1" t="s">
        <v>3</v>
      </c>
      <c r="D55" s="78">
        <v>22.6195428867</v>
      </c>
      <c r="E55" s="125" t="s">
        <v>48</v>
      </c>
      <c r="F55" s="87">
        <v>22.6195428867</v>
      </c>
      <c r="G55" s="130"/>
      <c r="H55" s="123"/>
      <c r="I55" s="130"/>
      <c r="J55" s="123"/>
      <c r="K55" s="76">
        <v>0</v>
      </c>
      <c r="L55" s="83"/>
      <c r="M55" s="65"/>
      <c r="N55" s="65"/>
      <c r="O55" s="36"/>
      <c r="P55" s="4">
        <f t="shared" si="0"/>
        <v>22.6195428867</v>
      </c>
      <c r="Q55" s="4">
        <v>0</v>
      </c>
      <c r="R55" s="23">
        <v>0</v>
      </c>
      <c r="S55" s="166">
        <v>15.4135820285</v>
      </c>
      <c r="T55" s="166">
        <v>0.220909380357</v>
      </c>
      <c r="U55" s="166">
        <v>5.0656785518999996</v>
      </c>
      <c r="V55" s="40">
        <v>0</v>
      </c>
      <c r="W55" s="108">
        <f t="shared" si="2"/>
        <v>1.9193729259429979</v>
      </c>
      <c r="X55" s="137"/>
      <c r="Y55" s="137"/>
      <c r="Z55" s="137"/>
      <c r="AA55" s="137"/>
      <c r="AB55" s="137"/>
      <c r="AC55" s="137"/>
      <c r="AD55" s="137"/>
      <c r="AE55" s="137"/>
    </row>
    <row r="56" spans="1:31" x14ac:dyDescent="0.25">
      <c r="A56" s="1">
        <v>12777</v>
      </c>
      <c r="B56" s="1" t="s">
        <v>31</v>
      </c>
      <c r="C56" s="1" t="s">
        <v>3</v>
      </c>
      <c r="D56" s="78">
        <v>20.522666493599999</v>
      </c>
      <c r="E56" s="125" t="s">
        <v>48</v>
      </c>
      <c r="F56" s="87">
        <v>20.522666493599999</v>
      </c>
      <c r="G56" s="118"/>
      <c r="H56" s="131"/>
      <c r="I56" s="118"/>
      <c r="J56" s="131"/>
      <c r="K56" s="76">
        <v>0</v>
      </c>
      <c r="L56" s="47"/>
      <c r="M56" s="92"/>
      <c r="N56" s="93"/>
      <c r="O56" s="33"/>
      <c r="P56" s="4">
        <f t="shared" ref="P56:P68" si="3">D56-Q56</f>
        <v>0</v>
      </c>
      <c r="Q56" s="4">
        <v>20.522666493599999</v>
      </c>
      <c r="R56" s="23">
        <v>53.979862663900001</v>
      </c>
      <c r="S56" s="166">
        <v>11.878465862600001</v>
      </c>
      <c r="T56" s="166">
        <v>6.8318289412800004</v>
      </c>
      <c r="U56" s="166">
        <v>0</v>
      </c>
      <c r="V56" s="40">
        <v>0</v>
      </c>
      <c r="W56" s="108">
        <f t="shared" si="2"/>
        <v>1.8123716897199991</v>
      </c>
      <c r="X56" s="133"/>
      <c r="Y56" s="133"/>
      <c r="Z56" s="133"/>
      <c r="AA56" s="133"/>
      <c r="AB56" s="133"/>
      <c r="AC56" s="133"/>
      <c r="AD56" s="133"/>
      <c r="AE56" s="133"/>
    </row>
    <row r="57" spans="1:31" x14ac:dyDescent="0.25">
      <c r="A57" s="1">
        <v>12778</v>
      </c>
      <c r="B57" s="1" t="s">
        <v>31</v>
      </c>
      <c r="C57" s="1" t="s">
        <v>3</v>
      </c>
      <c r="D57" s="78">
        <v>27.6728264031</v>
      </c>
      <c r="E57" s="125" t="s">
        <v>47</v>
      </c>
      <c r="F57" s="87">
        <v>27.6728264031</v>
      </c>
      <c r="G57" s="118"/>
      <c r="H57" s="131"/>
      <c r="I57" s="118"/>
      <c r="J57" s="131"/>
      <c r="K57" s="76">
        <v>0</v>
      </c>
      <c r="L57" s="47"/>
      <c r="M57" s="97"/>
      <c r="N57" s="98"/>
      <c r="O57" s="33"/>
      <c r="P57" s="4">
        <f t="shared" si="3"/>
        <v>27.6728264031</v>
      </c>
      <c r="Q57" s="4">
        <v>0</v>
      </c>
      <c r="R57" s="23">
        <v>0.238822262955</v>
      </c>
      <c r="S57" s="166">
        <v>0</v>
      </c>
      <c r="T57" s="166">
        <v>6.7255542852500003</v>
      </c>
      <c r="U57" s="166">
        <v>20.947272117899999</v>
      </c>
      <c r="V57" s="40">
        <v>0</v>
      </c>
      <c r="W57" s="108">
        <f t="shared" si="2"/>
        <v>-4.999733960175945E-11</v>
      </c>
      <c r="X57" s="133"/>
      <c r="Y57" s="133"/>
      <c r="Z57" s="133"/>
      <c r="AA57" s="133"/>
      <c r="AB57" s="133"/>
      <c r="AC57" s="133"/>
      <c r="AD57" s="133"/>
      <c r="AE57" s="133"/>
    </row>
    <row r="58" spans="1:31" x14ac:dyDescent="0.25">
      <c r="A58" s="1">
        <v>12781</v>
      </c>
      <c r="B58" s="1" t="s">
        <v>31</v>
      </c>
      <c r="C58" s="1" t="s">
        <v>3</v>
      </c>
      <c r="D58" s="78">
        <v>53.979862663900001</v>
      </c>
      <c r="E58" s="125" t="s">
        <v>47</v>
      </c>
      <c r="F58" s="87">
        <v>53.979862663900001</v>
      </c>
      <c r="G58" s="118"/>
      <c r="H58" s="131"/>
      <c r="I58" s="118"/>
      <c r="J58" s="131"/>
      <c r="K58" s="76">
        <v>0</v>
      </c>
      <c r="L58" s="47"/>
      <c r="M58" s="97"/>
      <c r="N58" s="98"/>
      <c r="O58" s="33"/>
      <c r="P58" s="4">
        <f t="shared" si="3"/>
        <v>9.5696128521000006</v>
      </c>
      <c r="Q58" s="4">
        <v>44.4102498118</v>
      </c>
      <c r="R58" s="23">
        <v>62.840539467600003</v>
      </c>
      <c r="S58" s="166">
        <v>37.192421676400002</v>
      </c>
      <c r="T58" s="166">
        <v>0.18333424753899999</v>
      </c>
      <c r="U58" s="166">
        <v>16.604106739900001</v>
      </c>
      <c r="V58" s="40">
        <v>0</v>
      </c>
      <c r="W58" s="108">
        <f t="shared" si="2"/>
        <v>6.1000093865004601E-11</v>
      </c>
      <c r="X58" s="133"/>
      <c r="Y58" s="133"/>
      <c r="Z58" s="133"/>
      <c r="AA58" s="133"/>
      <c r="AB58" s="133"/>
      <c r="AC58" s="133"/>
      <c r="AD58" s="133"/>
      <c r="AE58" s="133"/>
    </row>
    <row r="59" spans="1:31" x14ac:dyDescent="0.25">
      <c r="A59" s="1">
        <v>12786</v>
      </c>
      <c r="B59" s="1" t="s">
        <v>31</v>
      </c>
      <c r="C59" s="1" t="s">
        <v>3</v>
      </c>
      <c r="D59" s="78">
        <v>18.164886379999999</v>
      </c>
      <c r="E59" s="125" t="s">
        <v>47</v>
      </c>
      <c r="F59" s="87">
        <v>18.164886379999999</v>
      </c>
      <c r="G59" s="118"/>
      <c r="H59" s="131"/>
      <c r="I59" s="118"/>
      <c r="J59" s="131"/>
      <c r="K59" s="76">
        <v>0</v>
      </c>
      <c r="L59" s="47"/>
      <c r="M59" s="94"/>
      <c r="N59" s="10"/>
      <c r="O59" s="50"/>
      <c r="P59" s="4">
        <f t="shared" si="3"/>
        <v>0.23764329519999805</v>
      </c>
      <c r="Q59" s="4">
        <v>17.927243084800001</v>
      </c>
      <c r="R59" s="23">
        <v>0</v>
      </c>
      <c r="S59" s="166">
        <v>1.3615186405899999</v>
      </c>
      <c r="T59" s="166">
        <v>16.747120572299998</v>
      </c>
      <c r="U59" s="166">
        <v>5.5825474633700002E-2</v>
      </c>
      <c r="V59" s="40">
        <v>0</v>
      </c>
      <c r="W59" s="108">
        <f t="shared" si="2"/>
        <v>4.2169247630141626E-4</v>
      </c>
      <c r="X59" s="133"/>
      <c r="Y59" s="133"/>
      <c r="Z59" s="133"/>
      <c r="AA59" s="133"/>
      <c r="AB59" s="133"/>
      <c r="AC59" s="133"/>
      <c r="AD59" s="133"/>
      <c r="AE59" s="133"/>
    </row>
    <row r="60" spans="1:31" x14ac:dyDescent="0.25">
      <c r="A60" s="1">
        <v>12796</v>
      </c>
      <c r="B60" s="1" t="s">
        <v>31</v>
      </c>
      <c r="C60" s="1" t="s">
        <v>3</v>
      </c>
      <c r="D60" s="78">
        <v>237.43668329100001</v>
      </c>
      <c r="E60" s="125" t="s">
        <v>46</v>
      </c>
      <c r="F60" s="87">
        <v>237.43668329100001</v>
      </c>
      <c r="G60" s="118"/>
      <c r="H60" s="131"/>
      <c r="I60" s="118"/>
      <c r="J60" s="131"/>
      <c r="K60" s="76">
        <v>0.87516846466099996</v>
      </c>
      <c r="L60" s="47"/>
      <c r="M60" s="94"/>
      <c r="N60" s="10"/>
      <c r="O60" s="50"/>
      <c r="P60" s="4">
        <f t="shared" si="3"/>
        <v>183.32711831240002</v>
      </c>
      <c r="Q60" s="4">
        <v>54.109564978599998</v>
      </c>
      <c r="R60" s="23">
        <v>0</v>
      </c>
      <c r="S60" s="166">
        <v>74.336274563100005</v>
      </c>
      <c r="T60" s="166">
        <v>99.0057304077</v>
      </c>
      <c r="U60" s="166">
        <v>50.529510932400001</v>
      </c>
      <c r="V60" s="40">
        <v>0.9</v>
      </c>
      <c r="W60" s="108">
        <f t="shared" si="2"/>
        <v>12.665167387799983</v>
      </c>
      <c r="X60" s="133"/>
      <c r="Y60" s="133"/>
      <c r="Z60" s="133"/>
      <c r="AA60" s="133"/>
      <c r="AB60" s="133"/>
      <c r="AC60" s="133"/>
      <c r="AD60" s="133"/>
      <c r="AE60" s="133"/>
    </row>
    <row r="61" spans="1:31" x14ac:dyDescent="0.25">
      <c r="A61" s="1">
        <v>13656</v>
      </c>
      <c r="B61" s="1" t="s">
        <v>31</v>
      </c>
      <c r="C61" s="1" t="s">
        <v>6</v>
      </c>
      <c r="D61" s="78">
        <v>12.5882526981</v>
      </c>
      <c r="E61" s="125" t="s">
        <v>59</v>
      </c>
      <c r="F61" s="87">
        <v>12.5882526981</v>
      </c>
      <c r="G61" s="118"/>
      <c r="H61" s="131"/>
      <c r="I61" s="118"/>
      <c r="J61" s="131"/>
      <c r="K61" s="76">
        <v>0</v>
      </c>
      <c r="L61" s="47"/>
      <c r="M61" s="94"/>
      <c r="N61" s="10"/>
      <c r="O61" s="50"/>
      <c r="P61" s="4">
        <f t="shared" si="3"/>
        <v>0</v>
      </c>
      <c r="Q61" s="4">
        <v>12.5882526981</v>
      </c>
      <c r="R61" s="23">
        <v>3.22135681444</v>
      </c>
      <c r="S61" s="166">
        <v>0</v>
      </c>
      <c r="T61" s="166">
        <v>0</v>
      </c>
      <c r="U61" s="166">
        <v>6.6060156133800003</v>
      </c>
      <c r="V61" s="40">
        <v>0</v>
      </c>
      <c r="W61" s="108">
        <f t="shared" si="2"/>
        <v>5.9822370847199995</v>
      </c>
      <c r="X61" s="133"/>
      <c r="Y61" s="133"/>
      <c r="Z61" s="133"/>
      <c r="AA61" s="133"/>
      <c r="AB61" s="133"/>
      <c r="AC61" s="133"/>
      <c r="AD61" s="133"/>
      <c r="AE61" s="133"/>
    </row>
    <row r="62" spans="1:31" x14ac:dyDescent="0.25">
      <c r="A62" s="1">
        <v>13657</v>
      </c>
      <c r="B62" s="1" t="s">
        <v>31</v>
      </c>
      <c r="C62" s="1" t="s">
        <v>6</v>
      </c>
      <c r="D62" s="78">
        <v>3.2656061545399999</v>
      </c>
      <c r="E62" s="125" t="s">
        <v>59</v>
      </c>
      <c r="F62" s="87">
        <v>3.2656061545399999</v>
      </c>
      <c r="G62" s="115"/>
      <c r="H62" s="53"/>
      <c r="I62" s="115"/>
      <c r="J62" s="53"/>
      <c r="K62" s="76">
        <v>0</v>
      </c>
      <c r="L62" s="47"/>
      <c r="M62" s="94"/>
      <c r="N62" s="10"/>
      <c r="O62" s="50"/>
      <c r="P62" s="4">
        <f t="shared" si="3"/>
        <v>0</v>
      </c>
      <c r="Q62" s="4">
        <v>3.2656061545399999</v>
      </c>
      <c r="R62" s="23">
        <v>0</v>
      </c>
      <c r="S62" s="166">
        <v>1.41109306281</v>
      </c>
      <c r="T62" s="166">
        <v>0</v>
      </c>
      <c r="U62" s="166">
        <v>1.2428361999199999</v>
      </c>
      <c r="V62" s="40">
        <v>0</v>
      </c>
      <c r="W62" s="108">
        <f t="shared" si="2"/>
        <v>0.61167689180999973</v>
      </c>
      <c r="X62" s="133"/>
      <c r="Y62" s="133"/>
      <c r="Z62" s="133"/>
      <c r="AA62" s="133"/>
      <c r="AB62" s="133"/>
      <c r="AC62" s="133"/>
      <c r="AD62" s="133"/>
      <c r="AE62" s="133"/>
    </row>
    <row r="63" spans="1:31" x14ac:dyDescent="0.25">
      <c r="A63" s="1">
        <v>13658</v>
      </c>
      <c r="B63" s="1" t="s">
        <v>31</v>
      </c>
      <c r="C63" s="1" t="s">
        <v>6</v>
      </c>
      <c r="D63" s="78">
        <v>4.0547988663799996</v>
      </c>
      <c r="E63" s="125" t="s">
        <v>59</v>
      </c>
      <c r="F63" s="87">
        <v>4.0547988663799996</v>
      </c>
      <c r="G63" s="118"/>
      <c r="H63" s="131"/>
      <c r="I63" s="118"/>
      <c r="J63" s="131"/>
      <c r="K63" s="76">
        <v>0</v>
      </c>
      <c r="L63" s="47"/>
      <c r="M63" s="97"/>
      <c r="N63" s="10"/>
      <c r="O63" s="50"/>
      <c r="P63" s="4">
        <f t="shared" si="3"/>
        <v>-1.000000082740371E-11</v>
      </c>
      <c r="Q63" s="4">
        <v>4.0547988663899996</v>
      </c>
      <c r="R63" s="23">
        <v>0</v>
      </c>
      <c r="S63" s="166">
        <v>1.51916410537</v>
      </c>
      <c r="T63" s="166">
        <v>2.2932180140599998</v>
      </c>
      <c r="U63" s="166">
        <v>0.24241674696400001</v>
      </c>
      <c r="V63" s="40">
        <v>0</v>
      </c>
      <c r="W63" s="108">
        <f t="shared" si="2"/>
        <v>-1.4000356429733074E-11</v>
      </c>
      <c r="X63" s="133"/>
      <c r="Y63" s="133"/>
      <c r="Z63" s="133"/>
      <c r="AA63" s="133"/>
      <c r="AB63" s="133"/>
      <c r="AC63" s="133"/>
      <c r="AD63" s="133"/>
      <c r="AE63" s="133"/>
    </row>
    <row r="64" spans="1:31" x14ac:dyDescent="0.25">
      <c r="A64" s="1">
        <v>13659</v>
      </c>
      <c r="B64" s="1" t="s">
        <v>31</v>
      </c>
      <c r="C64" s="1" t="s">
        <v>6</v>
      </c>
      <c r="D64" s="78">
        <v>10.6801288871</v>
      </c>
      <c r="E64" s="125" t="s">
        <v>48</v>
      </c>
      <c r="F64" s="87">
        <v>10.6801288871</v>
      </c>
      <c r="G64" s="115"/>
      <c r="H64" s="87"/>
      <c r="I64" s="115"/>
      <c r="J64" s="87"/>
      <c r="K64" s="76">
        <v>0</v>
      </c>
      <c r="L64" s="47"/>
      <c r="M64" s="92"/>
      <c r="N64" s="93"/>
      <c r="O64" s="50"/>
      <c r="P64" s="4">
        <f t="shared" si="3"/>
        <v>0</v>
      </c>
      <c r="Q64" s="4">
        <v>10.6801288871</v>
      </c>
      <c r="R64" s="23">
        <v>4.3526403307299999</v>
      </c>
      <c r="S64" s="166">
        <v>9.2426523981400006</v>
      </c>
      <c r="T64" s="166">
        <v>0</v>
      </c>
      <c r="U64" s="166">
        <v>1.1846137052900001</v>
      </c>
      <c r="V64" s="40">
        <v>0</v>
      </c>
      <c r="W64" s="108">
        <f t="shared" si="2"/>
        <v>0.25286278367000037</v>
      </c>
      <c r="X64" s="133"/>
      <c r="Y64" s="133"/>
      <c r="Z64" s="133"/>
      <c r="AA64" s="133"/>
      <c r="AB64" s="133"/>
      <c r="AC64" s="133"/>
      <c r="AD64" s="133"/>
      <c r="AE64" s="133"/>
    </row>
    <row r="65" spans="1:31" x14ac:dyDescent="0.25">
      <c r="A65" s="1">
        <v>14227</v>
      </c>
      <c r="B65" s="1" t="s">
        <v>31</v>
      </c>
      <c r="C65" s="1" t="s">
        <v>4</v>
      </c>
      <c r="D65" s="78">
        <v>9.8881526166500002</v>
      </c>
      <c r="E65" s="89"/>
      <c r="F65" s="87"/>
      <c r="G65" s="118"/>
      <c r="H65" s="131"/>
      <c r="I65" s="118"/>
      <c r="J65" s="131"/>
      <c r="K65" s="76">
        <v>0</v>
      </c>
      <c r="L65" s="47"/>
      <c r="M65" s="141" t="s">
        <v>49</v>
      </c>
      <c r="N65" s="93">
        <v>9.9</v>
      </c>
      <c r="O65" s="50"/>
      <c r="P65" s="4">
        <f t="shared" si="3"/>
        <v>0</v>
      </c>
      <c r="Q65" s="4">
        <v>9.8881526166500002</v>
      </c>
      <c r="R65" s="23">
        <v>0</v>
      </c>
      <c r="S65" s="166">
        <v>0</v>
      </c>
      <c r="T65" s="166">
        <v>9.8881526166500002</v>
      </c>
      <c r="U65" s="166">
        <v>0</v>
      </c>
      <c r="V65" s="40">
        <v>0</v>
      </c>
      <c r="W65" s="108">
        <f t="shared" si="2"/>
        <v>0</v>
      </c>
      <c r="X65" s="133"/>
      <c r="Y65" s="133"/>
      <c r="Z65" s="133"/>
      <c r="AA65" s="133"/>
      <c r="AB65" s="133"/>
      <c r="AC65" s="133"/>
      <c r="AD65" s="133"/>
      <c r="AE65" s="133"/>
    </row>
    <row r="66" spans="1:31" x14ac:dyDescent="0.25">
      <c r="A66" s="1">
        <v>14228</v>
      </c>
      <c r="B66" s="1" t="s">
        <v>31</v>
      </c>
      <c r="C66" s="1" t="s">
        <v>4</v>
      </c>
      <c r="D66" s="78">
        <v>8.5465140686099996</v>
      </c>
      <c r="E66" s="125" t="s">
        <v>46</v>
      </c>
      <c r="F66" s="87">
        <v>8.5465140686000005</v>
      </c>
      <c r="G66" s="118"/>
      <c r="H66" s="131"/>
      <c r="I66" s="118"/>
      <c r="J66" s="131"/>
      <c r="K66" s="76">
        <v>0</v>
      </c>
      <c r="L66" s="47"/>
      <c r="M66" s="97"/>
      <c r="N66" s="93"/>
      <c r="O66" s="50"/>
      <c r="P66" s="4">
        <f t="shared" si="3"/>
        <v>5.5878955968399993</v>
      </c>
      <c r="Q66" s="4">
        <v>2.9586184717699999</v>
      </c>
      <c r="R66" s="23">
        <v>0.22289556147299999</v>
      </c>
      <c r="S66" s="166">
        <v>0</v>
      </c>
      <c r="T66" s="166">
        <v>0</v>
      </c>
      <c r="U66" s="166">
        <v>0</v>
      </c>
      <c r="V66" s="40">
        <v>0</v>
      </c>
      <c r="W66" s="108">
        <f t="shared" si="2"/>
        <v>8.5465140686099996</v>
      </c>
      <c r="X66" s="133"/>
      <c r="Y66" s="133"/>
      <c r="Z66" s="133"/>
      <c r="AA66" s="133"/>
      <c r="AB66" s="133"/>
      <c r="AC66" s="133"/>
      <c r="AD66" s="133"/>
      <c r="AE66" s="133"/>
    </row>
    <row r="67" spans="1:31" s="51" customFormat="1" x14ac:dyDescent="0.25">
      <c r="A67" s="1">
        <v>14229</v>
      </c>
      <c r="B67" s="1" t="s">
        <v>31</v>
      </c>
      <c r="C67" s="1" t="s">
        <v>4</v>
      </c>
      <c r="D67" s="78">
        <v>10.5867987274</v>
      </c>
      <c r="E67" s="125" t="s">
        <v>47</v>
      </c>
      <c r="F67" s="87">
        <v>10.5867987274</v>
      </c>
      <c r="G67" s="130"/>
      <c r="H67" s="123"/>
      <c r="I67" s="130"/>
      <c r="J67" s="123"/>
      <c r="K67" s="76">
        <v>0</v>
      </c>
      <c r="L67" s="83"/>
      <c r="M67" s="65"/>
      <c r="N67" s="65"/>
      <c r="O67" s="36"/>
      <c r="P67" s="4">
        <f t="shared" si="3"/>
        <v>0</v>
      </c>
      <c r="Q67" s="4">
        <v>10.5867987274</v>
      </c>
      <c r="R67" s="23">
        <v>0</v>
      </c>
      <c r="S67" s="166">
        <v>10.5867987274</v>
      </c>
      <c r="T67" s="166">
        <v>0</v>
      </c>
      <c r="U67" s="166">
        <v>0</v>
      </c>
      <c r="V67" s="40">
        <v>0</v>
      </c>
      <c r="W67" s="108">
        <f t="shared" si="2"/>
        <v>0</v>
      </c>
      <c r="X67" s="137"/>
      <c r="Y67" s="137"/>
      <c r="Z67" s="137"/>
      <c r="AA67" s="137"/>
      <c r="AB67" s="137"/>
      <c r="AC67" s="137"/>
      <c r="AD67" s="137"/>
      <c r="AE67" s="137"/>
    </row>
    <row r="68" spans="1:31" s="86" customFormat="1" x14ac:dyDescent="0.25">
      <c r="A68" s="1">
        <v>14230</v>
      </c>
      <c r="B68" s="1" t="s">
        <v>31</v>
      </c>
      <c r="C68" s="1" t="s">
        <v>4</v>
      </c>
      <c r="D68" s="78">
        <v>12.405392754199999</v>
      </c>
      <c r="E68" s="125" t="s">
        <v>46</v>
      </c>
      <c r="F68" s="87">
        <v>12.405392754199999</v>
      </c>
      <c r="G68" s="130"/>
      <c r="H68" s="123"/>
      <c r="I68" s="130"/>
      <c r="J68" s="123"/>
      <c r="K68" s="76">
        <v>0</v>
      </c>
      <c r="L68" s="83"/>
      <c r="M68" s="65"/>
      <c r="N68" s="65"/>
      <c r="O68" s="36"/>
      <c r="P68" s="4">
        <f t="shared" si="3"/>
        <v>9.7396690262699988</v>
      </c>
      <c r="Q68" s="4">
        <v>2.6657237279300001</v>
      </c>
      <c r="R68" s="23">
        <v>0.81997176831399998</v>
      </c>
      <c r="S68" s="166">
        <v>7.0539539756899998</v>
      </c>
      <c r="T68" s="166">
        <v>2.7931984591100001</v>
      </c>
      <c r="U68" s="166">
        <v>0.22469378426</v>
      </c>
      <c r="V68" s="40">
        <v>0</v>
      </c>
      <c r="W68" s="108">
        <f t="shared" si="2"/>
        <v>2.33354653514</v>
      </c>
      <c r="X68" s="139"/>
      <c r="Y68" s="139"/>
      <c r="Z68" s="139"/>
      <c r="AA68" s="139"/>
      <c r="AB68" s="139"/>
      <c r="AC68" s="139"/>
      <c r="AD68" s="139"/>
      <c r="AE68" s="139"/>
    </row>
    <row r="69" spans="1:31" s="86" customFormat="1" x14ac:dyDescent="0.25">
      <c r="A69" s="49" t="s">
        <v>116</v>
      </c>
      <c r="B69" s="49" t="s">
        <v>31</v>
      </c>
      <c r="C69" s="49"/>
      <c r="D69" s="20">
        <f>SUM(D46:D68)</f>
        <v>620.02908783968985</v>
      </c>
      <c r="E69" s="20"/>
      <c r="F69" s="20">
        <f t="shared" ref="F69:W69" si="4">SUM(F46:F68)</f>
        <v>570.00684887853004</v>
      </c>
      <c r="G69" s="20"/>
      <c r="H69" s="20">
        <f t="shared" si="4"/>
        <v>0</v>
      </c>
      <c r="I69" s="20"/>
      <c r="J69" s="20">
        <f t="shared" si="4"/>
        <v>0</v>
      </c>
      <c r="K69" s="20">
        <f t="shared" si="4"/>
        <v>0.87516846466099996</v>
      </c>
      <c r="L69" s="20">
        <f t="shared" si="4"/>
        <v>0</v>
      </c>
      <c r="M69" s="20"/>
      <c r="N69" s="20">
        <f t="shared" si="4"/>
        <v>50</v>
      </c>
      <c r="O69" s="20">
        <f t="shared" si="4"/>
        <v>0</v>
      </c>
      <c r="P69" s="20">
        <f t="shared" si="4"/>
        <v>258.75430837260001</v>
      </c>
      <c r="Q69" s="20">
        <f t="shared" si="4"/>
        <v>361.27477946709007</v>
      </c>
      <c r="R69" s="20">
        <f t="shared" si="4"/>
        <v>151.16901253006196</v>
      </c>
      <c r="S69" s="20">
        <f t="shared" si="4"/>
        <v>219.16440942556005</v>
      </c>
      <c r="T69" s="20">
        <f t="shared" si="4"/>
        <v>187.69163002663595</v>
      </c>
      <c r="U69" s="20">
        <f t="shared" si="4"/>
        <v>111.31849053667069</v>
      </c>
      <c r="V69" s="20">
        <f t="shared" si="4"/>
        <v>0.9</v>
      </c>
      <c r="W69" s="20">
        <f t="shared" si="4"/>
        <v>100.95455785082325</v>
      </c>
      <c r="X69" s="139"/>
      <c r="Y69" s="139"/>
      <c r="Z69" s="139"/>
      <c r="AA69" s="139"/>
      <c r="AB69" s="139"/>
      <c r="AC69" s="139"/>
      <c r="AD69" s="139"/>
      <c r="AE69" s="139"/>
    </row>
    <row r="70" spans="1:31" ht="30" x14ac:dyDescent="0.25">
      <c r="A70" s="1"/>
      <c r="B70" s="1"/>
      <c r="C70" s="1"/>
      <c r="D70" s="78"/>
      <c r="E70" s="125"/>
      <c r="F70" s="87"/>
      <c r="K70" s="76"/>
      <c r="L70" s="47"/>
      <c r="M70" s="92"/>
      <c r="N70" s="93"/>
      <c r="O70" s="50"/>
      <c r="P70" s="4"/>
      <c r="Q70" s="4"/>
      <c r="R70" s="23"/>
      <c r="S70" s="362" t="s">
        <v>52</v>
      </c>
      <c r="T70" s="363"/>
      <c r="U70" s="363"/>
      <c r="V70" s="113" t="s">
        <v>53</v>
      </c>
      <c r="W70" s="108"/>
      <c r="X70" s="133"/>
      <c r="Y70" s="133"/>
      <c r="Z70" s="133"/>
      <c r="AA70" s="133"/>
      <c r="AB70" s="133"/>
      <c r="AC70" s="133"/>
      <c r="AD70" s="133"/>
      <c r="AE70" s="133"/>
    </row>
    <row r="71" spans="1:31" ht="30" x14ac:dyDescent="0.25">
      <c r="A71" s="1"/>
      <c r="B71" s="1"/>
      <c r="C71" s="1"/>
      <c r="D71" s="78"/>
      <c r="E71" s="125"/>
      <c r="F71" s="87"/>
      <c r="K71" s="76"/>
      <c r="L71" s="47"/>
      <c r="M71" s="92"/>
      <c r="N71" s="93"/>
      <c r="O71" s="50"/>
      <c r="P71" s="4"/>
      <c r="Q71" s="4"/>
      <c r="R71" s="23"/>
      <c r="S71" s="155" t="s">
        <v>54</v>
      </c>
      <c r="T71" s="155" t="s">
        <v>55</v>
      </c>
      <c r="U71" s="155" t="s">
        <v>56</v>
      </c>
      <c r="V71" s="114" t="s">
        <v>57</v>
      </c>
      <c r="W71" s="108"/>
      <c r="X71" s="133"/>
      <c r="Y71" s="133"/>
      <c r="Z71" s="133"/>
      <c r="AA71" s="133"/>
      <c r="AB71" s="133"/>
      <c r="AC71" s="133"/>
      <c r="AD71" s="133"/>
      <c r="AE71" s="133"/>
    </row>
    <row r="72" spans="1:31" x14ac:dyDescent="0.25">
      <c r="A72" s="1">
        <v>11608</v>
      </c>
      <c r="B72" s="1" t="s">
        <v>2</v>
      </c>
      <c r="C72" s="1" t="s">
        <v>3</v>
      </c>
      <c r="D72" s="78">
        <v>20.4847519908</v>
      </c>
      <c r="E72" s="125" t="s">
        <v>46</v>
      </c>
      <c r="F72" s="87">
        <v>20.4847519908</v>
      </c>
      <c r="G72" s="118"/>
      <c r="H72" s="131"/>
      <c r="I72" s="118"/>
      <c r="J72" s="131"/>
      <c r="K72" s="76">
        <v>7.1261130906099996</v>
      </c>
      <c r="L72" s="47"/>
      <c r="M72" s="94"/>
      <c r="N72" s="10"/>
      <c r="O72" s="50"/>
      <c r="P72" s="4">
        <f t="shared" ref="P72:P87" si="5">D72-Q72</f>
        <v>20.4847519908</v>
      </c>
      <c r="Q72" s="4">
        <v>0</v>
      </c>
      <c r="R72" s="23">
        <v>0</v>
      </c>
      <c r="S72" s="10">
        <v>1.9074062383399999E-2</v>
      </c>
      <c r="T72" s="10">
        <v>1.9074062383399999E-2</v>
      </c>
      <c r="U72" s="10">
        <v>1.9074062383399999E-2</v>
      </c>
      <c r="V72" s="40">
        <v>0</v>
      </c>
      <c r="W72" s="108">
        <f t="shared" ref="W72:W87" si="6">D72-(S72+T72+U72+V72)</f>
        <v>20.427529803649801</v>
      </c>
      <c r="X72" s="133"/>
      <c r="Y72" s="133"/>
      <c r="Z72" s="133"/>
      <c r="AA72" s="133"/>
      <c r="AB72" s="133"/>
      <c r="AC72" s="133"/>
      <c r="AD72" s="133"/>
      <c r="AE72" s="133"/>
    </row>
    <row r="73" spans="1:31" x14ac:dyDescent="0.25">
      <c r="A73" s="1">
        <v>11609</v>
      </c>
      <c r="B73" s="1" t="s">
        <v>2</v>
      </c>
      <c r="C73" s="1" t="s">
        <v>3</v>
      </c>
      <c r="D73" s="78">
        <v>23.260785209000002</v>
      </c>
      <c r="E73" s="125" t="s">
        <v>46</v>
      </c>
      <c r="F73" s="87">
        <v>23.2607852091</v>
      </c>
      <c r="G73" s="119"/>
      <c r="H73" s="132"/>
      <c r="I73" s="119"/>
      <c r="J73" s="132"/>
      <c r="K73" s="76">
        <v>0</v>
      </c>
      <c r="L73" s="47">
        <v>0.38227418306200001</v>
      </c>
      <c r="M73" s="94"/>
      <c r="N73" s="10"/>
      <c r="O73" s="84"/>
      <c r="P73" s="4">
        <f t="shared" si="5"/>
        <v>2.9996459590000022</v>
      </c>
      <c r="Q73" s="4">
        <v>20.261139249999999</v>
      </c>
      <c r="R73" s="23">
        <v>0</v>
      </c>
      <c r="S73" s="10">
        <v>1.9074062383399999E-2</v>
      </c>
      <c r="T73" s="10">
        <v>0.1</v>
      </c>
      <c r="U73" s="10">
        <v>1.9074062383399999E-2</v>
      </c>
      <c r="V73" s="40">
        <v>0</v>
      </c>
      <c r="W73" s="108">
        <f t="shared" si="6"/>
        <v>23.122637084233201</v>
      </c>
      <c r="X73" s="133"/>
      <c r="Y73" s="133"/>
      <c r="Z73" s="133"/>
      <c r="AA73" s="133"/>
      <c r="AB73" s="133"/>
      <c r="AC73" s="133"/>
      <c r="AD73" s="133"/>
      <c r="AE73" s="133"/>
    </row>
    <row r="74" spans="1:31" x14ac:dyDescent="0.25">
      <c r="A74" s="1">
        <v>11713</v>
      </c>
      <c r="B74" s="1" t="s">
        <v>2</v>
      </c>
      <c r="C74" s="1" t="s">
        <v>3</v>
      </c>
      <c r="D74" s="78">
        <v>38.271357904699997</v>
      </c>
      <c r="E74" s="125" t="s">
        <v>59</v>
      </c>
      <c r="F74" s="87">
        <v>38.271357904699997</v>
      </c>
      <c r="G74" s="119"/>
      <c r="H74" s="132"/>
      <c r="I74" s="119"/>
      <c r="J74" s="132"/>
      <c r="K74" s="76">
        <v>0</v>
      </c>
      <c r="L74" s="47"/>
      <c r="M74" s="94"/>
      <c r="N74" s="10"/>
      <c r="O74" s="84"/>
      <c r="P74" s="4">
        <f t="shared" si="5"/>
        <v>0</v>
      </c>
      <c r="Q74" s="4">
        <v>38.271357904699997</v>
      </c>
      <c r="R74" s="23">
        <v>11.176445894900001</v>
      </c>
      <c r="S74" s="10">
        <v>1.9074062383399999E-2</v>
      </c>
      <c r="T74" s="10">
        <v>1.9074062383399999E-2</v>
      </c>
      <c r="U74" s="10">
        <v>1.9074062383399999E-2</v>
      </c>
      <c r="V74" s="40">
        <v>0</v>
      </c>
      <c r="W74" s="108">
        <f t="shared" si="6"/>
        <v>38.214135717549794</v>
      </c>
      <c r="X74" s="133"/>
      <c r="Y74" s="133"/>
      <c r="Z74" s="133"/>
      <c r="AA74" s="133"/>
      <c r="AB74" s="133"/>
      <c r="AC74" s="133"/>
      <c r="AD74" s="133"/>
      <c r="AE74" s="133"/>
    </row>
    <row r="75" spans="1:31" x14ac:dyDescent="0.25">
      <c r="A75" s="1">
        <v>11714</v>
      </c>
      <c r="B75" s="1" t="s">
        <v>2</v>
      </c>
      <c r="C75" s="1" t="s">
        <v>3</v>
      </c>
      <c r="D75" s="78">
        <v>31.154856216599999</v>
      </c>
      <c r="E75" s="125" t="s">
        <v>59</v>
      </c>
      <c r="F75" s="87">
        <v>31.154856216599999</v>
      </c>
      <c r="G75" s="118"/>
      <c r="H75" s="131"/>
      <c r="I75" s="118"/>
      <c r="J75" s="131"/>
      <c r="K75" s="76">
        <v>0</v>
      </c>
      <c r="L75" s="47"/>
      <c r="M75" s="97"/>
      <c r="N75" s="98"/>
      <c r="O75" s="142"/>
      <c r="P75" s="4">
        <f t="shared" si="5"/>
        <v>0</v>
      </c>
      <c r="Q75" s="4">
        <v>31.154856216599999</v>
      </c>
      <c r="R75" s="23">
        <v>0</v>
      </c>
      <c r="S75" s="10">
        <v>1.9074062383399999E-2</v>
      </c>
      <c r="T75" s="10">
        <v>1.9074062383399999E-2</v>
      </c>
      <c r="U75" s="10">
        <v>1.9074062383399999E-2</v>
      </c>
      <c r="V75" s="40">
        <v>0</v>
      </c>
      <c r="W75" s="108">
        <f t="shared" si="6"/>
        <v>31.0976340294498</v>
      </c>
      <c r="X75" s="133"/>
      <c r="Y75" s="133"/>
      <c r="Z75" s="133"/>
      <c r="AA75" s="133"/>
      <c r="AB75" s="133"/>
      <c r="AC75" s="133"/>
      <c r="AD75" s="133"/>
      <c r="AE75" s="133"/>
    </row>
    <row r="76" spans="1:31" x14ac:dyDescent="0.25">
      <c r="A76" s="1">
        <v>11724</v>
      </c>
      <c r="B76" s="1" t="s">
        <v>2</v>
      </c>
      <c r="C76" s="1" t="s">
        <v>3</v>
      </c>
      <c r="D76" s="78">
        <v>12.2119778639</v>
      </c>
      <c r="E76" s="125" t="s">
        <v>46</v>
      </c>
      <c r="F76" s="87">
        <v>12.2119778639</v>
      </c>
      <c r="G76" s="119"/>
      <c r="H76" s="132"/>
      <c r="I76" s="119"/>
      <c r="J76" s="132"/>
      <c r="K76" s="76">
        <v>0</v>
      </c>
      <c r="L76" s="47"/>
      <c r="M76" s="94"/>
      <c r="N76" s="10"/>
      <c r="O76" s="84"/>
      <c r="P76" s="4">
        <f t="shared" si="5"/>
        <v>0</v>
      </c>
      <c r="Q76" s="4">
        <v>12.2119778639</v>
      </c>
      <c r="R76" s="23">
        <v>0</v>
      </c>
      <c r="S76" s="10">
        <v>1.9074062383399999E-2</v>
      </c>
      <c r="T76" s="10">
        <v>1.9074062383399999E-2</v>
      </c>
      <c r="U76" s="10">
        <v>1.9074062383399999E-2</v>
      </c>
      <c r="V76" s="40">
        <v>0</v>
      </c>
      <c r="W76" s="108">
        <f t="shared" si="6"/>
        <v>12.154755676749799</v>
      </c>
      <c r="X76" s="133"/>
      <c r="Y76" s="133"/>
      <c r="Z76" s="133"/>
      <c r="AA76" s="133"/>
      <c r="AB76" s="133"/>
      <c r="AC76" s="133"/>
      <c r="AD76" s="133"/>
      <c r="AE76" s="133"/>
    </row>
    <row r="77" spans="1:31" x14ac:dyDescent="0.25">
      <c r="A77" s="1">
        <v>11998</v>
      </c>
      <c r="B77" s="1" t="s">
        <v>2</v>
      </c>
      <c r="C77" s="1" t="s">
        <v>6</v>
      </c>
      <c r="D77" s="78">
        <v>6.3682328025199997</v>
      </c>
      <c r="E77" s="125" t="s">
        <v>46</v>
      </c>
      <c r="F77" s="87">
        <v>6.3682328025199997</v>
      </c>
      <c r="G77" s="115"/>
      <c r="H77" s="53"/>
      <c r="I77" s="115"/>
      <c r="J77" s="53"/>
      <c r="K77" s="76">
        <v>0</v>
      </c>
      <c r="L77" s="47"/>
      <c r="M77" s="94"/>
      <c r="N77" s="10"/>
      <c r="O77" s="33"/>
      <c r="P77" s="4">
        <f t="shared" si="5"/>
        <v>0</v>
      </c>
      <c r="Q77" s="4">
        <v>6.3682328025199997</v>
      </c>
      <c r="R77" s="23">
        <v>3.6378678476299999</v>
      </c>
      <c r="S77" s="10">
        <v>1.9074062383399999E-2</v>
      </c>
      <c r="T77" s="10">
        <v>1.9074062383399999E-2</v>
      </c>
      <c r="U77" s="10">
        <v>1.9074062383399999E-2</v>
      </c>
      <c r="V77" s="40">
        <v>0</v>
      </c>
      <c r="W77" s="108">
        <f t="shared" si="6"/>
        <v>6.3110106153698</v>
      </c>
      <c r="X77" s="133"/>
      <c r="Y77" s="133"/>
      <c r="Z77" s="133"/>
      <c r="AA77" s="133"/>
      <c r="AB77" s="133"/>
      <c r="AC77" s="133"/>
      <c r="AD77" s="133"/>
      <c r="AE77" s="133"/>
    </row>
    <row r="78" spans="1:31" x14ac:dyDescent="0.25">
      <c r="A78" s="1">
        <v>12000</v>
      </c>
      <c r="B78" s="1" t="s">
        <v>2</v>
      </c>
      <c r="C78" s="1" t="s">
        <v>6</v>
      </c>
      <c r="D78" s="78">
        <v>48.930877431900001</v>
      </c>
      <c r="E78" s="125" t="s">
        <v>46</v>
      </c>
      <c r="F78" s="87">
        <v>48.930877431900001</v>
      </c>
      <c r="G78" s="115"/>
      <c r="H78" s="53"/>
      <c r="I78" s="115"/>
      <c r="J78" s="53"/>
      <c r="K78" s="76">
        <v>0</v>
      </c>
      <c r="L78" s="47"/>
      <c r="M78" s="94"/>
      <c r="N78" s="10"/>
      <c r="O78" s="34"/>
      <c r="P78" s="4">
        <f t="shared" si="5"/>
        <v>0</v>
      </c>
      <c r="Q78" s="4">
        <v>48.930877431900001</v>
      </c>
      <c r="R78" s="23">
        <v>0</v>
      </c>
      <c r="S78" s="10">
        <v>1.9074062383399999E-2</v>
      </c>
      <c r="T78" s="10">
        <v>1.9074062383399999E-2</v>
      </c>
      <c r="U78" s="10">
        <v>1.9074062383399999E-2</v>
      </c>
      <c r="V78" s="40">
        <v>0</v>
      </c>
      <c r="W78" s="108">
        <f t="shared" si="6"/>
        <v>48.873655244749798</v>
      </c>
      <c r="X78" s="133"/>
      <c r="Y78" s="133"/>
      <c r="Z78" s="133"/>
      <c r="AA78" s="133"/>
      <c r="AB78" s="133"/>
      <c r="AC78" s="133"/>
      <c r="AD78" s="133"/>
      <c r="AE78" s="133"/>
    </row>
    <row r="79" spans="1:31" x14ac:dyDescent="0.25">
      <c r="A79" s="1">
        <v>12001</v>
      </c>
      <c r="B79" s="1" t="s">
        <v>2</v>
      </c>
      <c r="C79" s="1" t="s">
        <v>6</v>
      </c>
      <c r="D79" s="78">
        <v>72.488384223899999</v>
      </c>
      <c r="E79" s="125" t="s">
        <v>46</v>
      </c>
      <c r="F79" s="87">
        <v>72.488384223899999</v>
      </c>
      <c r="G79" s="118"/>
      <c r="H79" s="131"/>
      <c r="I79" s="118"/>
      <c r="J79" s="131"/>
      <c r="K79" s="76">
        <v>0</v>
      </c>
      <c r="L79" s="47"/>
      <c r="M79" s="94"/>
      <c r="N79" s="10"/>
      <c r="O79" s="34"/>
      <c r="P79" s="4">
        <f t="shared" si="5"/>
        <v>0</v>
      </c>
      <c r="Q79" s="4">
        <v>72.488384223899999</v>
      </c>
      <c r="R79" s="23">
        <v>39.137867497800002</v>
      </c>
      <c r="S79" s="10">
        <v>42.1</v>
      </c>
      <c r="T79" s="10">
        <v>10.199999999999999</v>
      </c>
      <c r="U79" s="10">
        <v>17.7</v>
      </c>
      <c r="V79" s="40">
        <v>0</v>
      </c>
      <c r="W79" s="108">
        <f t="shared" si="6"/>
        <v>2.4883842238999989</v>
      </c>
      <c r="X79" s="133"/>
      <c r="Y79" s="133"/>
      <c r="Z79" s="133"/>
      <c r="AA79" s="133"/>
      <c r="AB79" s="133"/>
      <c r="AC79" s="133"/>
      <c r="AD79" s="133"/>
      <c r="AE79" s="133"/>
    </row>
    <row r="80" spans="1:31" x14ac:dyDescent="0.25">
      <c r="A80" s="1">
        <v>12002</v>
      </c>
      <c r="B80" s="1" t="s">
        <v>2</v>
      </c>
      <c r="C80" s="1" t="s">
        <v>6</v>
      </c>
      <c r="D80" s="78">
        <v>41.902665570700002</v>
      </c>
      <c r="E80" s="125" t="s">
        <v>46</v>
      </c>
      <c r="F80" s="87">
        <v>41.902665570700002</v>
      </c>
      <c r="G80" s="115"/>
      <c r="H80" s="53"/>
      <c r="I80" s="115"/>
      <c r="J80" s="53"/>
      <c r="K80" s="76">
        <v>0</v>
      </c>
      <c r="L80" s="47"/>
      <c r="M80" s="94"/>
      <c r="N80" s="10"/>
      <c r="O80" s="34"/>
      <c r="P80" s="4">
        <f t="shared" si="5"/>
        <v>10.498335010500004</v>
      </c>
      <c r="Q80" s="4">
        <v>31.404330560199998</v>
      </c>
      <c r="R80" s="23">
        <v>0</v>
      </c>
      <c r="S80" s="10">
        <v>1.9074062383399999E-2</v>
      </c>
      <c r="T80" s="10">
        <v>1.9074062383399999E-2</v>
      </c>
      <c r="U80" s="10">
        <v>1.9074062383399999E-2</v>
      </c>
      <c r="V80" s="40">
        <v>0</v>
      </c>
      <c r="W80" s="108">
        <f t="shared" si="6"/>
        <v>41.845443383549799</v>
      </c>
      <c r="X80" s="133"/>
      <c r="Y80" s="133"/>
      <c r="Z80" s="133"/>
      <c r="AA80" s="133"/>
      <c r="AB80" s="133"/>
      <c r="AC80" s="133"/>
      <c r="AD80" s="133"/>
      <c r="AE80" s="133"/>
    </row>
    <row r="81" spans="1:244" x14ac:dyDescent="0.25">
      <c r="A81" s="1">
        <v>12003</v>
      </c>
      <c r="B81" s="1" t="s">
        <v>2</v>
      </c>
      <c r="C81" s="1" t="s">
        <v>6</v>
      </c>
      <c r="D81" s="78">
        <v>5.8912388211</v>
      </c>
      <c r="E81" s="125" t="s">
        <v>46</v>
      </c>
      <c r="F81" s="87">
        <v>5.89123882109</v>
      </c>
      <c r="G81" s="115"/>
      <c r="H81" s="53"/>
      <c r="I81" s="115"/>
      <c r="J81" s="53"/>
      <c r="K81" s="76">
        <v>0</v>
      </c>
      <c r="L81" s="47"/>
      <c r="M81" s="94"/>
      <c r="N81" s="10"/>
      <c r="O81" s="142"/>
      <c r="P81" s="4">
        <f t="shared" si="5"/>
        <v>1.000000082740371E-11</v>
      </c>
      <c r="Q81" s="4">
        <v>5.89123882109</v>
      </c>
      <c r="R81" s="23">
        <v>0</v>
      </c>
      <c r="S81" s="10">
        <v>1.9074062383399999E-2</v>
      </c>
      <c r="T81" s="10">
        <v>1.9074062383399999E-2</v>
      </c>
      <c r="U81" s="10">
        <v>4.9000000000000004</v>
      </c>
      <c r="V81" s="40">
        <v>0</v>
      </c>
      <c r="W81" s="108">
        <f t="shared" si="6"/>
        <v>0.95309069633319954</v>
      </c>
      <c r="X81" s="133"/>
      <c r="Y81" s="133"/>
      <c r="Z81" s="133"/>
      <c r="AA81" s="133"/>
      <c r="AB81" s="133"/>
      <c r="AC81" s="133"/>
      <c r="AD81" s="133"/>
      <c r="AE81" s="133"/>
    </row>
    <row r="82" spans="1:244" x14ac:dyDescent="0.25">
      <c r="A82" s="1">
        <v>12004</v>
      </c>
      <c r="B82" s="1" t="s">
        <v>2</v>
      </c>
      <c r="C82" s="1" t="s">
        <v>6</v>
      </c>
      <c r="D82" s="78">
        <v>29.523748563600002</v>
      </c>
      <c r="E82" s="125" t="s">
        <v>46</v>
      </c>
      <c r="F82" s="87">
        <v>29.523748563600002</v>
      </c>
      <c r="G82" s="115"/>
      <c r="H82" s="87"/>
      <c r="I82" s="115"/>
      <c r="J82" s="87"/>
      <c r="K82" s="76">
        <v>0</v>
      </c>
      <c r="L82" s="47"/>
      <c r="M82" s="94"/>
      <c r="N82" s="10"/>
      <c r="O82" s="142"/>
      <c r="P82" s="4">
        <f t="shared" si="5"/>
        <v>0</v>
      </c>
      <c r="Q82" s="4">
        <v>29.523748563600002</v>
      </c>
      <c r="R82" s="23">
        <v>0</v>
      </c>
      <c r="S82" s="10">
        <v>1.9074062383399999E-2</v>
      </c>
      <c r="T82" s="10">
        <v>1.9074062383399999E-2</v>
      </c>
      <c r="U82" s="10">
        <v>2</v>
      </c>
      <c r="V82" s="40">
        <v>0</v>
      </c>
      <c r="W82" s="108">
        <f t="shared" si="6"/>
        <v>27.485600438833202</v>
      </c>
      <c r="X82" s="133"/>
      <c r="Y82" s="133"/>
      <c r="Z82" s="133"/>
      <c r="AA82" s="133"/>
      <c r="AB82" s="133"/>
      <c r="AC82" s="133"/>
      <c r="AD82" s="133"/>
      <c r="AE82" s="133"/>
    </row>
    <row r="83" spans="1:244" s="51" customFormat="1" x14ac:dyDescent="0.25">
      <c r="A83" s="1">
        <v>12445</v>
      </c>
      <c r="B83" s="1" t="s">
        <v>2</v>
      </c>
      <c r="C83" s="1" t="s">
        <v>4</v>
      </c>
      <c r="D83" s="78">
        <v>17.7540677663</v>
      </c>
      <c r="E83" s="125" t="s">
        <v>59</v>
      </c>
      <c r="F83" s="87">
        <v>17.7540677663</v>
      </c>
      <c r="G83" s="115"/>
      <c r="H83" s="87"/>
      <c r="I83" s="115"/>
      <c r="J83" s="87"/>
      <c r="K83" s="76">
        <v>0</v>
      </c>
      <c r="L83" s="47"/>
      <c r="M83" s="94"/>
      <c r="N83" s="10"/>
      <c r="O83" s="34"/>
      <c r="P83" s="4">
        <f t="shared" si="5"/>
        <v>0</v>
      </c>
      <c r="Q83" s="4">
        <v>17.7540677663</v>
      </c>
      <c r="R83" s="23">
        <v>0</v>
      </c>
      <c r="S83" s="10">
        <v>1.9074062383399999E-2</v>
      </c>
      <c r="T83" s="10">
        <v>1.9074062383399999E-2</v>
      </c>
      <c r="U83" s="10">
        <v>1.9074062383399999E-2</v>
      </c>
      <c r="V83" s="40">
        <v>0</v>
      </c>
      <c r="W83" s="108">
        <f t="shared" si="6"/>
        <v>17.696845579149802</v>
      </c>
      <c r="X83" s="137"/>
      <c r="Y83" s="137"/>
      <c r="Z83" s="137"/>
      <c r="AA83" s="137"/>
      <c r="AB83" s="137"/>
      <c r="AC83" s="137"/>
      <c r="AD83" s="137"/>
      <c r="AE83" s="137"/>
    </row>
    <row r="84" spans="1:244" s="30" customFormat="1" x14ac:dyDescent="0.25">
      <c r="A84" s="1">
        <v>12446</v>
      </c>
      <c r="B84" s="1" t="s">
        <v>2</v>
      </c>
      <c r="C84" s="1" t="s">
        <v>4</v>
      </c>
      <c r="D84" s="78">
        <v>29.558526859000001</v>
      </c>
      <c r="E84" s="125" t="s">
        <v>59</v>
      </c>
      <c r="F84" s="87">
        <v>29.558526859000001</v>
      </c>
      <c r="G84" s="118"/>
      <c r="H84" s="131"/>
      <c r="I84" s="118"/>
      <c r="J84" s="131"/>
      <c r="K84" s="76">
        <v>0</v>
      </c>
      <c r="L84" s="47"/>
      <c r="M84" s="94"/>
      <c r="N84" s="10"/>
      <c r="O84" s="34"/>
      <c r="P84" s="4">
        <f t="shared" si="5"/>
        <v>0</v>
      </c>
      <c r="Q84" s="4">
        <v>29.558526859000001</v>
      </c>
      <c r="R84" s="23">
        <v>0</v>
      </c>
      <c r="S84" s="10">
        <v>1.9074062383399999E-2</v>
      </c>
      <c r="T84" s="10">
        <v>1.9074062383399999E-2</v>
      </c>
      <c r="U84" s="10">
        <v>1.9074062383399999E-2</v>
      </c>
      <c r="V84" s="40">
        <v>0</v>
      </c>
      <c r="W84" s="108">
        <f t="shared" si="6"/>
        <v>29.501304671849802</v>
      </c>
      <c r="X84" s="110"/>
      <c r="Y84" s="134"/>
      <c r="Z84" s="134"/>
      <c r="AA84" s="134"/>
      <c r="AB84" s="134"/>
      <c r="AC84" s="134"/>
      <c r="AD84" s="134"/>
      <c r="AE84" s="134"/>
      <c r="AF84" s="17"/>
      <c r="AG84" s="17"/>
      <c r="AH84" s="17"/>
      <c r="AI84" s="17"/>
      <c r="AJ84" s="17"/>
      <c r="AK84" s="17"/>
      <c r="AL84" s="17"/>
      <c r="AM84" s="17"/>
      <c r="AN84" s="17"/>
      <c r="AO84" s="17"/>
      <c r="AP84" s="17"/>
      <c r="AQ84" s="17"/>
      <c r="AR84" s="17"/>
      <c r="AS84" s="17"/>
      <c r="AT84" s="17"/>
      <c r="AU84" s="17"/>
      <c r="AV84" s="17"/>
      <c r="AW84" s="17"/>
      <c r="AX84" s="17"/>
      <c r="AY84" s="17"/>
      <c r="AZ84" s="17"/>
      <c r="BA84" s="17"/>
      <c r="BB84" s="17"/>
      <c r="BC84" s="17"/>
      <c r="BD84" s="17"/>
      <c r="BE84" s="17"/>
      <c r="BF84" s="17"/>
      <c r="BG84" s="17"/>
      <c r="BH84" s="17"/>
      <c r="BI84" s="17"/>
      <c r="BJ84" s="17"/>
      <c r="BK84" s="17"/>
      <c r="BL84" s="17"/>
      <c r="BM84" s="17"/>
      <c r="BN84" s="17"/>
      <c r="BO84" s="17"/>
      <c r="BP84" s="17"/>
      <c r="BQ84" s="17"/>
      <c r="BR84" s="17"/>
      <c r="BS84" s="17"/>
      <c r="BT84" s="17"/>
      <c r="BU84" s="17"/>
      <c r="BV84" s="17"/>
      <c r="BW84" s="17"/>
      <c r="BX84" s="17"/>
      <c r="BY84" s="17"/>
      <c r="BZ84" s="17"/>
      <c r="CA84" s="17"/>
      <c r="CB84" s="17"/>
      <c r="CC84" s="17"/>
      <c r="CD84" s="17"/>
      <c r="CE84" s="17"/>
      <c r="CF84" s="17"/>
      <c r="CG84" s="17"/>
      <c r="CH84" s="17"/>
      <c r="CI84" s="17"/>
      <c r="CJ84" s="17"/>
      <c r="CK84" s="17"/>
      <c r="CL84" s="17"/>
      <c r="CM84" s="17"/>
      <c r="CN84" s="17"/>
      <c r="CO84" s="17"/>
      <c r="CP84" s="17"/>
      <c r="CQ84" s="17"/>
      <c r="CR84" s="17"/>
      <c r="CS84" s="17"/>
      <c r="CT84" s="17"/>
      <c r="CU84" s="17"/>
      <c r="CV84" s="17"/>
      <c r="CW84" s="17"/>
      <c r="CX84" s="17"/>
      <c r="CY84" s="17"/>
      <c r="CZ84" s="17"/>
      <c r="DA84" s="17"/>
      <c r="DB84" s="17"/>
      <c r="DC84" s="17"/>
      <c r="DD84" s="17"/>
      <c r="DE84" s="17"/>
      <c r="DF84" s="17"/>
      <c r="DG84" s="17"/>
      <c r="DH84" s="17"/>
      <c r="DI84" s="17"/>
      <c r="DJ84" s="17"/>
      <c r="DK84" s="17"/>
      <c r="DL84" s="17"/>
      <c r="DM84" s="17"/>
      <c r="DN84" s="17"/>
      <c r="DO84" s="17"/>
      <c r="DP84" s="17"/>
      <c r="DQ84" s="17"/>
      <c r="DR84" s="17"/>
      <c r="DS84" s="17"/>
      <c r="DT84" s="17"/>
      <c r="DU84" s="17"/>
      <c r="DV84" s="17"/>
      <c r="DW84" s="17"/>
      <c r="DX84" s="17"/>
      <c r="DY84" s="17"/>
      <c r="DZ84" s="17"/>
      <c r="EA84" s="17"/>
      <c r="EB84" s="17"/>
      <c r="EC84" s="17"/>
      <c r="ED84" s="17"/>
      <c r="EE84" s="17"/>
      <c r="EF84" s="17"/>
      <c r="EG84" s="17"/>
      <c r="EH84" s="17"/>
      <c r="EI84" s="17"/>
      <c r="EJ84" s="17"/>
      <c r="EK84" s="17"/>
      <c r="EL84" s="17"/>
      <c r="EM84" s="17"/>
      <c r="EN84" s="17"/>
      <c r="EO84" s="17"/>
      <c r="EP84" s="17"/>
      <c r="EQ84" s="17"/>
      <c r="ER84" s="17"/>
      <c r="ES84" s="17"/>
      <c r="ET84" s="17"/>
      <c r="EU84" s="17"/>
      <c r="EV84" s="17"/>
      <c r="EW84" s="17"/>
      <c r="EX84" s="17"/>
      <c r="EY84" s="17"/>
      <c r="EZ84" s="17"/>
      <c r="FA84" s="17"/>
      <c r="FB84" s="17"/>
      <c r="FC84" s="17"/>
      <c r="FD84" s="17"/>
      <c r="FE84" s="17"/>
      <c r="FF84" s="17"/>
      <c r="FG84" s="17"/>
      <c r="FH84" s="17"/>
      <c r="FI84" s="17"/>
      <c r="FJ84" s="17"/>
      <c r="FK84" s="17"/>
      <c r="FL84" s="17"/>
      <c r="FM84" s="17"/>
      <c r="FN84" s="17"/>
      <c r="FO84" s="17"/>
      <c r="FP84" s="17"/>
      <c r="FQ84" s="17"/>
      <c r="FR84" s="17"/>
      <c r="FS84" s="17"/>
      <c r="FT84" s="17"/>
      <c r="FU84" s="17"/>
      <c r="FV84" s="17"/>
      <c r="FW84" s="17"/>
      <c r="FX84" s="17"/>
      <c r="FY84" s="17"/>
      <c r="FZ84" s="17"/>
      <c r="GA84" s="17"/>
      <c r="GB84" s="17"/>
      <c r="GC84" s="17"/>
      <c r="GD84" s="17"/>
      <c r="GE84" s="17"/>
      <c r="GF84" s="17"/>
      <c r="GG84" s="17"/>
      <c r="GH84" s="17"/>
      <c r="GI84" s="17"/>
      <c r="GJ84" s="17"/>
      <c r="GK84" s="17"/>
      <c r="GL84" s="17"/>
      <c r="GM84" s="17"/>
      <c r="GN84" s="17"/>
      <c r="GO84" s="17"/>
      <c r="GP84" s="17"/>
      <c r="GQ84" s="17"/>
      <c r="GR84" s="17"/>
      <c r="GS84" s="17"/>
      <c r="GT84" s="17"/>
      <c r="GU84" s="17"/>
      <c r="GV84" s="17"/>
      <c r="GW84" s="17"/>
      <c r="GX84" s="17"/>
      <c r="GY84" s="17"/>
      <c r="GZ84" s="17"/>
      <c r="HA84" s="17"/>
      <c r="HB84" s="17"/>
      <c r="HC84" s="17"/>
      <c r="HD84" s="17"/>
      <c r="HE84" s="17"/>
      <c r="HF84" s="17"/>
      <c r="HG84" s="17"/>
      <c r="HH84" s="17"/>
      <c r="HI84" s="17"/>
      <c r="HJ84" s="17"/>
      <c r="HK84" s="17"/>
      <c r="HL84" s="17"/>
      <c r="HM84" s="17"/>
      <c r="HN84" s="17"/>
      <c r="HO84" s="17"/>
      <c r="HP84" s="17"/>
      <c r="HQ84" s="17"/>
      <c r="HR84" s="17"/>
      <c r="HS84" s="17"/>
      <c r="HT84" s="17"/>
      <c r="HU84" s="17"/>
      <c r="HV84" s="17"/>
      <c r="HW84" s="17"/>
      <c r="HX84" s="17"/>
      <c r="HY84" s="17"/>
      <c r="HZ84" s="17"/>
      <c r="IA84" s="17"/>
      <c r="IB84" s="17"/>
      <c r="IC84" s="17"/>
      <c r="ID84" s="17"/>
      <c r="IE84" s="17"/>
      <c r="IF84" s="17"/>
      <c r="IG84" s="17"/>
      <c r="IH84" s="17"/>
      <c r="II84" s="17"/>
      <c r="IJ84" s="17"/>
    </row>
    <row r="85" spans="1:244" x14ac:dyDescent="0.25">
      <c r="A85" s="1">
        <v>12450</v>
      </c>
      <c r="B85" s="1" t="s">
        <v>2</v>
      </c>
      <c r="C85" s="1" t="s">
        <v>4</v>
      </c>
      <c r="D85" s="78">
        <v>65.837245249999995</v>
      </c>
      <c r="E85" s="125" t="s">
        <v>59</v>
      </c>
      <c r="F85" s="87">
        <v>65.837245249999995</v>
      </c>
      <c r="G85" s="116"/>
      <c r="H85" s="54"/>
      <c r="I85" s="116"/>
      <c r="J85" s="54"/>
      <c r="K85" s="76">
        <v>0</v>
      </c>
      <c r="L85" s="47"/>
      <c r="M85" s="92"/>
      <c r="N85" s="93"/>
      <c r="O85" s="142"/>
      <c r="P85" s="4">
        <f t="shared" si="5"/>
        <v>0</v>
      </c>
      <c r="Q85" s="4">
        <v>65.837245249999995</v>
      </c>
      <c r="R85" s="23">
        <v>0</v>
      </c>
      <c r="S85" s="10">
        <v>1.9074062383399999E-2</v>
      </c>
      <c r="T85" s="10">
        <v>1.9074062383399999E-2</v>
      </c>
      <c r="U85" s="10">
        <v>1.9074062383399999E-2</v>
      </c>
      <c r="V85" s="40">
        <v>0</v>
      </c>
      <c r="W85" s="108">
        <f t="shared" si="6"/>
        <v>65.780023062849793</v>
      </c>
      <c r="X85" s="134"/>
      <c r="Y85" s="134"/>
      <c r="Z85" s="134"/>
      <c r="AA85" s="134"/>
      <c r="AB85" s="134"/>
      <c r="AC85" s="134"/>
      <c r="AD85" s="134"/>
      <c r="AE85" s="134"/>
      <c r="AF85" s="17"/>
      <c r="AG85" s="17"/>
      <c r="AH85" s="17"/>
      <c r="AI85" s="17"/>
      <c r="AJ85" s="17"/>
      <c r="AK85" s="17"/>
      <c r="AL85" s="17"/>
      <c r="AM85" s="17"/>
      <c r="AN85" s="17"/>
      <c r="AO85" s="17"/>
      <c r="AP85" s="17"/>
      <c r="AQ85" s="17"/>
      <c r="AR85" s="17"/>
      <c r="AS85" s="17"/>
      <c r="AT85" s="17"/>
      <c r="AU85" s="17"/>
      <c r="AV85" s="17"/>
      <c r="AW85" s="17"/>
      <c r="AX85" s="17"/>
      <c r="AY85" s="17"/>
      <c r="AZ85" s="17"/>
      <c r="BA85" s="17"/>
      <c r="BB85" s="17"/>
      <c r="BC85" s="17"/>
      <c r="BD85" s="17"/>
      <c r="BE85" s="17"/>
      <c r="BF85" s="17"/>
      <c r="BG85" s="17"/>
      <c r="BH85" s="17"/>
      <c r="BI85" s="17"/>
      <c r="BJ85" s="17"/>
      <c r="BK85" s="17"/>
      <c r="BL85" s="17"/>
      <c r="BM85" s="17"/>
      <c r="BN85" s="17"/>
      <c r="BO85" s="17"/>
      <c r="BP85" s="17"/>
      <c r="BQ85" s="17"/>
      <c r="BR85" s="17"/>
      <c r="BS85" s="17"/>
      <c r="BT85" s="17"/>
      <c r="BU85" s="17"/>
      <c r="BV85" s="17"/>
      <c r="BW85" s="17"/>
      <c r="BX85" s="17"/>
      <c r="BY85" s="17"/>
      <c r="BZ85" s="17"/>
      <c r="CA85" s="17"/>
      <c r="CB85" s="17"/>
      <c r="CC85" s="17"/>
      <c r="CD85" s="17"/>
      <c r="CE85" s="17"/>
      <c r="CF85" s="17"/>
      <c r="CG85" s="17"/>
      <c r="CH85" s="17"/>
      <c r="CI85" s="17"/>
      <c r="CJ85" s="17"/>
      <c r="CK85" s="17"/>
      <c r="CL85" s="17"/>
      <c r="CM85" s="17"/>
      <c r="CN85" s="17"/>
      <c r="CO85" s="17"/>
      <c r="CP85" s="17"/>
      <c r="CQ85" s="17"/>
      <c r="CR85" s="17"/>
      <c r="CS85" s="17"/>
      <c r="CT85" s="17"/>
      <c r="CU85" s="17"/>
      <c r="CV85" s="17"/>
      <c r="CW85" s="17"/>
      <c r="CX85" s="17"/>
      <c r="CY85" s="17"/>
      <c r="CZ85" s="17"/>
      <c r="DA85" s="17"/>
      <c r="DB85" s="17"/>
      <c r="DC85" s="17"/>
      <c r="DD85" s="17"/>
      <c r="DE85" s="17"/>
      <c r="DF85" s="17"/>
      <c r="DG85" s="17"/>
      <c r="DH85" s="17"/>
      <c r="DI85" s="17"/>
      <c r="DJ85" s="17"/>
      <c r="DK85" s="17"/>
      <c r="DL85" s="17"/>
      <c r="DM85" s="17"/>
      <c r="DN85" s="17"/>
      <c r="DO85" s="17"/>
      <c r="DP85" s="17"/>
      <c r="DQ85" s="17"/>
      <c r="DR85" s="17"/>
      <c r="DS85" s="17"/>
      <c r="DT85" s="17"/>
      <c r="DU85" s="17"/>
      <c r="DV85" s="17"/>
      <c r="DW85" s="17"/>
      <c r="DX85" s="17"/>
      <c r="DY85" s="17"/>
      <c r="DZ85" s="17"/>
      <c r="EA85" s="17"/>
      <c r="EB85" s="17"/>
      <c r="EC85" s="17"/>
      <c r="ED85" s="17"/>
      <c r="EE85" s="17"/>
      <c r="EF85" s="17"/>
      <c r="EG85" s="17"/>
      <c r="EH85" s="17"/>
      <c r="EI85" s="17"/>
      <c r="EJ85" s="17"/>
      <c r="EK85" s="17"/>
      <c r="EL85" s="17"/>
      <c r="EM85" s="17"/>
      <c r="EN85" s="17"/>
      <c r="EO85" s="17"/>
      <c r="EP85" s="17"/>
      <c r="EQ85" s="17"/>
      <c r="ER85" s="17"/>
      <c r="ES85" s="17"/>
      <c r="ET85" s="17"/>
      <c r="EU85" s="17"/>
      <c r="EV85" s="17"/>
      <c r="EW85" s="17"/>
      <c r="EX85" s="17"/>
      <c r="EY85" s="17"/>
      <c r="EZ85" s="17"/>
      <c r="FA85" s="17"/>
      <c r="FB85" s="17"/>
      <c r="FC85" s="17"/>
      <c r="FD85" s="17"/>
      <c r="FE85" s="17"/>
      <c r="FF85" s="17"/>
      <c r="FG85" s="17"/>
      <c r="FH85" s="17"/>
      <c r="FI85" s="17"/>
      <c r="FJ85" s="17"/>
      <c r="FK85" s="17"/>
      <c r="FL85" s="17"/>
      <c r="FM85" s="17"/>
      <c r="FN85" s="17"/>
      <c r="FO85" s="17"/>
      <c r="FP85" s="17"/>
      <c r="FQ85" s="17"/>
      <c r="FR85" s="17"/>
      <c r="FS85" s="17"/>
      <c r="FT85" s="17"/>
      <c r="FU85" s="17"/>
      <c r="FV85" s="17"/>
      <c r="FW85" s="17"/>
      <c r="FX85" s="17"/>
      <c r="FY85" s="17"/>
      <c r="FZ85" s="17"/>
      <c r="GA85" s="17"/>
      <c r="GB85" s="17"/>
      <c r="GC85" s="17"/>
      <c r="GD85" s="17"/>
      <c r="GE85" s="17"/>
      <c r="GF85" s="17"/>
      <c r="GG85" s="17"/>
      <c r="GH85" s="17"/>
      <c r="GI85" s="17"/>
      <c r="GJ85" s="17"/>
      <c r="GK85" s="17"/>
      <c r="GL85" s="17"/>
      <c r="GM85" s="17"/>
      <c r="GN85" s="17"/>
      <c r="GO85" s="17"/>
      <c r="GP85" s="17"/>
      <c r="GQ85" s="17"/>
      <c r="GR85" s="17"/>
      <c r="GS85" s="17"/>
      <c r="GT85" s="17"/>
      <c r="GU85" s="17"/>
      <c r="GV85" s="17"/>
      <c r="GW85" s="17"/>
      <c r="GX85" s="17"/>
      <c r="GY85" s="17"/>
      <c r="GZ85" s="17"/>
      <c r="HA85" s="17"/>
      <c r="HB85" s="17"/>
      <c r="HC85" s="17"/>
      <c r="HD85" s="17"/>
      <c r="HE85" s="17"/>
      <c r="HF85" s="17"/>
      <c r="HG85" s="17"/>
      <c r="HH85" s="17"/>
      <c r="HI85" s="17"/>
      <c r="HJ85" s="17"/>
      <c r="HK85" s="17"/>
      <c r="HL85" s="17"/>
      <c r="HM85" s="17"/>
      <c r="HN85" s="17"/>
      <c r="HO85" s="17"/>
      <c r="HP85" s="17"/>
      <c r="HQ85" s="17"/>
      <c r="HR85" s="17"/>
      <c r="HS85" s="17"/>
      <c r="HT85" s="17"/>
      <c r="HU85" s="17"/>
      <c r="HV85" s="17"/>
      <c r="HW85" s="17"/>
      <c r="HX85" s="17"/>
      <c r="HY85" s="17"/>
      <c r="HZ85" s="17"/>
      <c r="IA85" s="17"/>
      <c r="IB85" s="17"/>
      <c r="IC85" s="17"/>
      <c r="ID85" s="17"/>
      <c r="IE85" s="17"/>
      <c r="IF85" s="17"/>
      <c r="IG85" s="17"/>
      <c r="IH85" s="17"/>
      <c r="II85" s="17"/>
      <c r="IJ85" s="17"/>
    </row>
    <row r="86" spans="1:244" x14ac:dyDescent="0.25">
      <c r="A86" s="1">
        <v>12460</v>
      </c>
      <c r="B86" s="1" t="s">
        <v>2</v>
      </c>
      <c r="C86" s="1" t="s">
        <v>4</v>
      </c>
      <c r="D86" s="78">
        <v>11.395856125</v>
      </c>
      <c r="E86" s="125" t="s">
        <v>46</v>
      </c>
      <c r="F86" s="87">
        <v>0.93541062776799999</v>
      </c>
      <c r="G86" s="125" t="s">
        <v>47</v>
      </c>
      <c r="H86" s="87">
        <v>10.4604454973</v>
      </c>
      <c r="I86" s="115"/>
      <c r="J86" s="53"/>
      <c r="K86" s="76">
        <v>0</v>
      </c>
      <c r="L86" s="47"/>
      <c r="M86" s="94"/>
      <c r="N86" s="10"/>
      <c r="O86" s="34"/>
      <c r="P86" s="4">
        <f t="shared" si="5"/>
        <v>10.275756230079999</v>
      </c>
      <c r="Q86" s="4">
        <v>1.1200998949200001</v>
      </c>
      <c r="R86" s="23">
        <v>0</v>
      </c>
      <c r="S86" s="10">
        <v>1.9074062383399999E-2</v>
      </c>
      <c r="T86" s="10">
        <v>1.9074062383399999E-2</v>
      </c>
      <c r="U86" s="10">
        <v>1.9074062383399999E-2</v>
      </c>
      <c r="V86" s="40">
        <v>0</v>
      </c>
      <c r="W86" s="108">
        <f t="shared" si="6"/>
        <v>11.338633937849799</v>
      </c>
      <c r="X86" s="133"/>
      <c r="Y86" s="133"/>
      <c r="Z86" s="133"/>
      <c r="AA86" s="133"/>
      <c r="AB86" s="133"/>
      <c r="AC86" s="133"/>
      <c r="AD86" s="133"/>
      <c r="AE86" s="133"/>
    </row>
    <row r="87" spans="1:244" x14ac:dyDescent="0.25">
      <c r="A87" s="1">
        <v>12461</v>
      </c>
      <c r="B87" s="1" t="s">
        <v>2</v>
      </c>
      <c r="C87" s="1" t="s">
        <v>4</v>
      </c>
      <c r="D87" s="78">
        <v>13.0558616853</v>
      </c>
      <c r="E87" s="125" t="s">
        <v>46</v>
      </c>
      <c r="F87" s="87">
        <v>13.0558616853</v>
      </c>
      <c r="G87" s="116"/>
      <c r="H87" s="54"/>
      <c r="I87" s="116"/>
      <c r="J87" s="54"/>
      <c r="K87" s="76">
        <v>0</v>
      </c>
      <c r="L87" s="47"/>
      <c r="M87" s="94"/>
      <c r="N87" s="10"/>
      <c r="O87" s="34"/>
      <c r="P87" s="4">
        <f t="shared" si="5"/>
        <v>0</v>
      </c>
      <c r="Q87" s="4">
        <v>13.0558616853</v>
      </c>
      <c r="R87" s="23">
        <v>0</v>
      </c>
      <c r="S87" s="10">
        <v>1.9074062383399999E-2</v>
      </c>
      <c r="T87" s="10">
        <v>1.9074062383399999E-2</v>
      </c>
      <c r="U87" s="10">
        <v>1.9074062383399999E-2</v>
      </c>
      <c r="V87" s="40">
        <v>0</v>
      </c>
      <c r="W87" s="108">
        <f t="shared" si="6"/>
        <v>12.998639498149799</v>
      </c>
      <c r="X87" s="133"/>
      <c r="Y87" s="133"/>
      <c r="Z87" s="133"/>
      <c r="AA87" s="133"/>
      <c r="AB87" s="133"/>
      <c r="AC87" s="133"/>
      <c r="AD87" s="133"/>
      <c r="AE87" s="133"/>
    </row>
    <row r="88" spans="1:244" s="51" customFormat="1" x14ac:dyDescent="0.25">
      <c r="A88" s="49" t="s">
        <v>116</v>
      </c>
      <c r="B88" s="49" t="s">
        <v>2</v>
      </c>
      <c r="C88" s="49"/>
      <c r="D88" s="20">
        <f>SUM(D72:D87)</f>
        <v>468.09043428431994</v>
      </c>
      <c r="E88" s="20"/>
      <c r="F88" s="20">
        <f t="shared" ref="F88:W88" si="7">SUM(F72:F87)</f>
        <v>457.62998878717798</v>
      </c>
      <c r="G88" s="20">
        <f t="shared" si="7"/>
        <v>0</v>
      </c>
      <c r="H88" s="20">
        <f t="shared" si="7"/>
        <v>10.4604454973</v>
      </c>
      <c r="I88" s="20"/>
      <c r="J88" s="20">
        <f t="shared" si="7"/>
        <v>0</v>
      </c>
      <c r="K88" s="20">
        <f t="shared" si="7"/>
        <v>7.1261130906099996</v>
      </c>
      <c r="L88" s="20">
        <f t="shared" si="7"/>
        <v>0.38227418306200001</v>
      </c>
      <c r="M88" s="20"/>
      <c r="N88" s="20">
        <f t="shared" si="7"/>
        <v>0</v>
      </c>
      <c r="O88" s="20">
        <f t="shared" si="7"/>
        <v>0</v>
      </c>
      <c r="P88" s="20">
        <f t="shared" si="7"/>
        <v>44.258489190390002</v>
      </c>
      <c r="Q88" s="20">
        <f t="shared" si="7"/>
        <v>423.83194509392996</v>
      </c>
      <c r="R88" s="20">
        <f t="shared" si="7"/>
        <v>53.952181240330006</v>
      </c>
      <c r="S88" s="20">
        <f t="shared" si="7"/>
        <v>42.386110935751027</v>
      </c>
      <c r="T88" s="20">
        <f t="shared" si="7"/>
        <v>10.567036873367597</v>
      </c>
      <c r="U88" s="20">
        <f t="shared" si="7"/>
        <v>24.847962810984196</v>
      </c>
      <c r="V88" s="20">
        <f t="shared" si="7"/>
        <v>0</v>
      </c>
      <c r="W88" s="20">
        <f t="shared" si="7"/>
        <v>390.28932366421725</v>
      </c>
      <c r="X88" s="137"/>
      <c r="Y88" s="137"/>
      <c r="Z88" s="137"/>
      <c r="AA88" s="137"/>
      <c r="AB88" s="137"/>
      <c r="AC88" s="137"/>
      <c r="AD88" s="137"/>
      <c r="AE88" s="137"/>
    </row>
    <row r="89" spans="1:244" x14ac:dyDescent="0.25">
      <c r="A89" s="1">
        <v>20864</v>
      </c>
      <c r="B89" s="1" t="s">
        <v>37</v>
      </c>
      <c r="C89" s="1" t="s">
        <v>5</v>
      </c>
      <c r="D89" s="78">
        <v>8.3557077256499994</v>
      </c>
      <c r="E89" s="125" t="s">
        <v>59</v>
      </c>
      <c r="F89" s="87">
        <v>8.3557077256499994</v>
      </c>
      <c r="G89" s="130"/>
      <c r="H89" s="123"/>
      <c r="I89" s="130"/>
      <c r="J89" s="123"/>
      <c r="K89" s="76">
        <v>2.81792164221</v>
      </c>
      <c r="L89" s="83"/>
      <c r="M89" s="65"/>
      <c r="N89" s="65"/>
      <c r="O89" s="36"/>
      <c r="P89" s="4">
        <f>D89-Q89</f>
        <v>8.3557077256499994</v>
      </c>
      <c r="Q89" s="4">
        <v>0</v>
      </c>
      <c r="R89" s="23">
        <v>7.2807221329500003</v>
      </c>
      <c r="S89" s="156"/>
      <c r="T89" s="156"/>
      <c r="U89" s="156"/>
      <c r="V89" s="40"/>
      <c r="W89" s="108"/>
      <c r="X89" s="133"/>
      <c r="Y89" s="133"/>
      <c r="Z89" s="133"/>
      <c r="AA89" s="133"/>
      <c r="AB89" s="133"/>
      <c r="AC89" s="133"/>
      <c r="AD89" s="133"/>
      <c r="AE89" s="133"/>
    </row>
    <row r="90" spans="1:244" s="51" customFormat="1" x14ac:dyDescent="0.25">
      <c r="A90" s="1">
        <v>20865</v>
      </c>
      <c r="B90" s="1" t="s">
        <v>37</v>
      </c>
      <c r="C90" s="1" t="s">
        <v>5</v>
      </c>
      <c r="D90" s="78">
        <v>12.090016689700001</v>
      </c>
      <c r="E90" s="125" t="s">
        <v>59</v>
      </c>
      <c r="F90" s="87">
        <v>12.090016689700001</v>
      </c>
      <c r="G90" s="118"/>
      <c r="H90" s="131"/>
      <c r="I90" s="118"/>
      <c r="J90" s="131"/>
      <c r="K90" s="76">
        <v>4.8086911823599996</v>
      </c>
      <c r="L90" s="47"/>
      <c r="M90" s="95"/>
      <c r="N90" s="96"/>
      <c r="O90" s="34"/>
      <c r="P90" s="4">
        <f>D90-Q90</f>
        <v>10.99802392386</v>
      </c>
      <c r="Q90" s="4">
        <v>1.0919927658399999</v>
      </c>
      <c r="R90" s="23">
        <v>0</v>
      </c>
      <c r="S90" s="10"/>
      <c r="T90" s="10"/>
      <c r="U90" s="10"/>
      <c r="V90" s="40"/>
      <c r="W90" s="108"/>
      <c r="X90" s="137"/>
      <c r="Y90" s="137"/>
      <c r="Z90" s="137"/>
      <c r="AA90" s="137"/>
      <c r="AB90" s="137"/>
      <c r="AC90" s="137"/>
      <c r="AD90" s="137"/>
      <c r="AE90" s="137"/>
    </row>
    <row r="91" spans="1:244" x14ac:dyDescent="0.25">
      <c r="A91" s="1">
        <v>20866</v>
      </c>
      <c r="B91" s="1" t="s">
        <v>37</v>
      </c>
      <c r="C91" s="1" t="s">
        <v>5</v>
      </c>
      <c r="D91" s="78">
        <v>7.4332305924000002</v>
      </c>
      <c r="E91" s="125" t="s">
        <v>46</v>
      </c>
      <c r="F91" s="87">
        <v>7.4332305923900002</v>
      </c>
      <c r="G91" s="118"/>
      <c r="H91" s="131"/>
      <c r="I91" s="118"/>
      <c r="J91" s="131"/>
      <c r="K91" s="76">
        <v>0</v>
      </c>
      <c r="L91" s="47"/>
      <c r="M91" s="95"/>
      <c r="N91" s="96"/>
      <c r="O91" s="34"/>
      <c r="P91" s="4">
        <f>D91-Q91</f>
        <v>6.3332309222300003</v>
      </c>
      <c r="Q91" s="4">
        <v>1.0999996701700001</v>
      </c>
      <c r="R91" s="23">
        <v>0</v>
      </c>
      <c r="S91" s="10"/>
      <c r="T91" s="10"/>
      <c r="U91" s="10"/>
      <c r="V91" s="40"/>
      <c r="W91" s="108"/>
      <c r="X91" s="133"/>
      <c r="Y91" s="133"/>
      <c r="Z91" s="133"/>
      <c r="AA91" s="133"/>
      <c r="AB91" s="133"/>
      <c r="AC91" s="133"/>
      <c r="AD91" s="133"/>
      <c r="AE91" s="133"/>
    </row>
    <row r="92" spans="1:244" s="51" customFormat="1" x14ac:dyDescent="0.25">
      <c r="A92" s="49" t="s">
        <v>116</v>
      </c>
      <c r="B92" s="49" t="s">
        <v>37</v>
      </c>
      <c r="C92" s="49"/>
      <c r="D92" s="20">
        <f>SUM(D89:D91)</f>
        <v>27.878955007750001</v>
      </c>
      <c r="E92" s="20"/>
      <c r="F92" s="20">
        <f t="shared" ref="F92:R92" si="8">SUM(F89:F91)</f>
        <v>27.87895500774</v>
      </c>
      <c r="G92" s="20"/>
      <c r="H92" s="20">
        <f t="shared" si="8"/>
        <v>0</v>
      </c>
      <c r="I92" s="20"/>
      <c r="J92" s="20">
        <f t="shared" si="8"/>
        <v>0</v>
      </c>
      <c r="K92" s="20">
        <f t="shared" si="8"/>
        <v>7.6266128245699996</v>
      </c>
      <c r="L92" s="20">
        <f t="shared" si="8"/>
        <v>0</v>
      </c>
      <c r="M92" s="20"/>
      <c r="N92" s="20">
        <f t="shared" si="8"/>
        <v>0</v>
      </c>
      <c r="O92" s="20">
        <f t="shared" si="8"/>
        <v>0</v>
      </c>
      <c r="P92" s="20">
        <f t="shared" si="8"/>
        <v>25.686962571740001</v>
      </c>
      <c r="Q92" s="20">
        <f t="shared" si="8"/>
        <v>2.19199243601</v>
      </c>
      <c r="R92" s="20">
        <f t="shared" si="8"/>
        <v>7.2807221329500003</v>
      </c>
      <c r="S92" s="20"/>
      <c r="T92" s="20"/>
      <c r="U92" s="20"/>
      <c r="V92" s="20"/>
      <c r="W92" s="20"/>
      <c r="X92" s="137"/>
      <c r="Y92" s="137"/>
      <c r="Z92" s="137"/>
      <c r="AA92" s="137"/>
      <c r="AB92" s="137"/>
      <c r="AC92" s="137"/>
      <c r="AD92" s="137"/>
      <c r="AE92" s="137"/>
    </row>
    <row r="103" spans="1:23" x14ac:dyDescent="0.25">
      <c r="A103" s="1"/>
      <c r="B103" s="1"/>
      <c r="C103" s="1"/>
      <c r="D103" s="78"/>
      <c r="E103" s="89"/>
      <c r="F103" s="87"/>
      <c r="G103" s="118"/>
      <c r="H103" s="131"/>
      <c r="I103" s="118"/>
      <c r="J103" s="131"/>
      <c r="K103" s="46"/>
      <c r="L103" s="56"/>
      <c r="M103" s="92"/>
      <c r="N103" s="93"/>
      <c r="O103" s="50"/>
      <c r="P103" s="4"/>
      <c r="Q103" s="9"/>
      <c r="R103" s="23"/>
      <c r="S103" s="10"/>
      <c r="T103" s="10"/>
      <c r="U103" s="10"/>
      <c r="V103" s="112"/>
      <c r="W103" s="108"/>
    </row>
    <row r="104" spans="1:23" x14ac:dyDescent="0.25">
      <c r="A104" s="1"/>
      <c r="B104" s="1"/>
      <c r="C104" s="1"/>
      <c r="D104" s="78"/>
      <c r="E104" s="89"/>
      <c r="F104" s="87"/>
      <c r="G104" s="118"/>
      <c r="H104" s="131"/>
      <c r="I104" s="118"/>
      <c r="J104" s="131"/>
      <c r="K104" s="46"/>
      <c r="L104" s="56"/>
      <c r="M104" s="97"/>
      <c r="N104" s="98"/>
      <c r="O104" s="33"/>
      <c r="P104" s="4"/>
      <c r="Q104" s="9"/>
      <c r="R104" s="23"/>
      <c r="S104" s="10"/>
      <c r="T104" s="10"/>
      <c r="U104" s="10"/>
      <c r="V104" s="40"/>
      <c r="W104" s="108"/>
    </row>
    <row r="105" spans="1:23" x14ac:dyDescent="0.25">
      <c r="A105" s="1"/>
      <c r="B105" s="1"/>
      <c r="C105" s="1"/>
      <c r="D105" s="78"/>
      <c r="E105" s="89"/>
      <c r="F105" s="53"/>
      <c r="G105" s="115"/>
      <c r="H105" s="53"/>
      <c r="I105" s="115"/>
      <c r="J105" s="53"/>
      <c r="K105" s="46"/>
      <c r="L105" s="57"/>
      <c r="M105" s="94"/>
      <c r="N105" s="10"/>
      <c r="O105" s="50"/>
      <c r="P105" s="4"/>
      <c r="Q105" s="9"/>
      <c r="R105" s="23"/>
      <c r="S105" s="10"/>
      <c r="T105" s="10"/>
      <c r="U105" s="10"/>
      <c r="V105" s="40"/>
      <c r="W105" s="108"/>
    </row>
    <row r="106" spans="1:23" x14ac:dyDescent="0.25">
      <c r="A106" s="1"/>
      <c r="B106" s="1"/>
      <c r="C106" s="1"/>
      <c r="D106" s="78"/>
      <c r="E106" s="90"/>
      <c r="F106" s="54"/>
      <c r="G106" s="118"/>
      <c r="H106" s="131"/>
      <c r="I106" s="118"/>
      <c r="J106" s="131"/>
      <c r="K106" s="46"/>
      <c r="L106" s="56"/>
      <c r="M106" s="94"/>
      <c r="N106" s="10"/>
      <c r="O106" s="50"/>
      <c r="P106" s="4"/>
      <c r="Q106" s="9"/>
      <c r="R106" s="23"/>
      <c r="S106" s="10"/>
      <c r="T106" s="10"/>
      <c r="U106" s="10"/>
      <c r="V106" s="112"/>
      <c r="W106" s="108"/>
    </row>
    <row r="107" spans="1:23" x14ac:dyDescent="0.25">
      <c r="A107" s="1"/>
      <c r="B107" s="1"/>
      <c r="C107" s="1"/>
      <c r="D107" s="78"/>
      <c r="E107" s="90"/>
      <c r="F107" s="54"/>
      <c r="G107" s="118"/>
      <c r="H107" s="131"/>
      <c r="I107" s="118"/>
      <c r="J107" s="131"/>
      <c r="K107" s="46"/>
      <c r="L107" s="56"/>
      <c r="M107" s="94"/>
      <c r="N107" s="10"/>
      <c r="O107" s="33"/>
      <c r="P107" s="4"/>
      <c r="Q107" s="9"/>
      <c r="R107" s="23"/>
      <c r="S107" s="10"/>
      <c r="T107" s="10"/>
      <c r="U107" s="10"/>
      <c r="V107" s="112"/>
      <c r="W107" s="108"/>
    </row>
    <row r="108" spans="1:23" x14ac:dyDescent="0.25">
      <c r="A108" s="1"/>
      <c r="B108" s="1"/>
      <c r="C108" s="1"/>
      <c r="D108" s="78"/>
      <c r="E108" s="89"/>
      <c r="F108" s="87"/>
      <c r="G108" s="118"/>
      <c r="H108" s="131"/>
      <c r="I108" s="118"/>
      <c r="J108" s="131"/>
      <c r="K108" s="46"/>
      <c r="L108" s="56"/>
      <c r="M108" s="97"/>
      <c r="N108" s="98"/>
      <c r="O108" s="33"/>
      <c r="P108" s="4"/>
      <c r="Q108" s="9"/>
      <c r="R108" s="23"/>
      <c r="S108" s="10"/>
      <c r="T108" s="10"/>
      <c r="U108" s="10"/>
      <c r="V108" s="112"/>
      <c r="W108" s="108"/>
    </row>
    <row r="109" spans="1:23" x14ac:dyDescent="0.25">
      <c r="A109" s="1"/>
      <c r="B109" s="1"/>
      <c r="C109" s="1"/>
      <c r="D109" s="78"/>
      <c r="E109" s="89"/>
      <c r="F109" s="87"/>
      <c r="G109" s="118"/>
      <c r="H109" s="131"/>
      <c r="I109" s="118"/>
      <c r="J109" s="131"/>
      <c r="K109" s="46"/>
      <c r="L109" s="56"/>
      <c r="M109" s="97"/>
      <c r="N109" s="98"/>
      <c r="O109" s="33"/>
      <c r="P109" s="4"/>
      <c r="Q109" s="9"/>
      <c r="R109" s="23"/>
      <c r="S109" s="10"/>
      <c r="T109" s="10"/>
      <c r="U109" s="10"/>
      <c r="V109" s="112"/>
      <c r="W109" s="108"/>
    </row>
    <row r="110" spans="1:23" x14ac:dyDescent="0.25">
      <c r="A110" s="1"/>
      <c r="B110" s="1"/>
      <c r="C110" s="1"/>
      <c r="D110" s="78"/>
      <c r="E110" s="89"/>
      <c r="F110" s="87"/>
      <c r="G110" s="118"/>
      <c r="H110" s="131"/>
      <c r="I110" s="118"/>
      <c r="J110" s="131"/>
      <c r="K110" s="46"/>
      <c r="L110" s="56"/>
      <c r="M110" s="97"/>
      <c r="N110" s="98"/>
      <c r="O110" s="33"/>
      <c r="P110" s="4"/>
      <c r="Q110" s="9"/>
      <c r="R110" s="23"/>
      <c r="S110" s="10"/>
      <c r="T110" s="10"/>
      <c r="U110" s="10"/>
      <c r="V110" s="112"/>
      <c r="W110" s="108"/>
    </row>
    <row r="111" spans="1:23" x14ac:dyDescent="0.25">
      <c r="A111" s="1"/>
      <c r="B111" s="1"/>
      <c r="C111" s="1"/>
      <c r="D111" s="78"/>
      <c r="E111" s="89"/>
      <c r="F111" s="53"/>
      <c r="G111" s="118"/>
      <c r="H111" s="131"/>
      <c r="I111" s="118"/>
      <c r="J111" s="131"/>
      <c r="K111" s="46"/>
      <c r="L111" s="56"/>
      <c r="M111" s="94"/>
      <c r="N111" s="10"/>
      <c r="O111" s="33"/>
      <c r="P111" s="4"/>
      <c r="Q111" s="9"/>
      <c r="R111" s="23"/>
      <c r="S111" s="10"/>
      <c r="T111" s="10"/>
      <c r="U111" s="10"/>
      <c r="V111" s="112"/>
      <c r="W111" s="108"/>
    </row>
    <row r="112" spans="1:23" x14ac:dyDescent="0.25">
      <c r="A112" s="1"/>
      <c r="B112" s="1"/>
      <c r="C112" s="1"/>
      <c r="D112" s="78"/>
      <c r="E112" s="89"/>
      <c r="F112" s="87"/>
      <c r="G112" s="118"/>
      <c r="H112" s="131"/>
      <c r="I112" s="118"/>
      <c r="J112" s="131"/>
      <c r="K112" s="46"/>
      <c r="L112" s="56"/>
      <c r="M112" s="92"/>
      <c r="N112" s="93"/>
      <c r="O112" s="50"/>
      <c r="P112" s="4"/>
      <c r="Q112" s="9"/>
      <c r="R112" s="23"/>
    </row>
    <row r="113" spans="1:23" x14ac:dyDescent="0.25">
      <c r="A113" s="1"/>
      <c r="B113" s="1"/>
      <c r="C113" s="1"/>
      <c r="D113" s="78"/>
      <c r="E113" s="89"/>
      <c r="F113" s="87"/>
      <c r="G113" s="118"/>
      <c r="H113" s="131"/>
      <c r="I113" s="118"/>
      <c r="J113" s="131"/>
      <c r="K113" s="46"/>
      <c r="L113" s="56"/>
      <c r="M113" s="97"/>
      <c r="N113" s="98"/>
      <c r="O113" s="33"/>
      <c r="P113" s="4"/>
      <c r="Q113" s="9"/>
      <c r="R113" s="23"/>
    </row>
    <row r="114" spans="1:23" x14ac:dyDescent="0.25">
      <c r="A114" s="1"/>
      <c r="B114" s="1"/>
      <c r="C114" s="1"/>
      <c r="D114" s="78"/>
      <c r="E114" s="89"/>
      <c r="F114" s="87"/>
      <c r="G114" s="118"/>
      <c r="H114" s="131"/>
      <c r="I114" s="118"/>
      <c r="J114" s="131"/>
      <c r="K114" s="46"/>
      <c r="L114" s="56"/>
      <c r="M114" s="92"/>
      <c r="N114" s="93"/>
      <c r="O114" s="50"/>
      <c r="P114" s="4"/>
      <c r="Q114" s="9"/>
      <c r="R114" s="23"/>
      <c r="S114" s="10"/>
      <c r="T114" s="10"/>
      <c r="U114" s="10"/>
      <c r="V114" s="112"/>
      <c r="W114" s="108"/>
    </row>
    <row r="115" spans="1:23" x14ac:dyDescent="0.25">
      <c r="A115" s="1"/>
      <c r="B115" s="1"/>
      <c r="C115" s="1"/>
      <c r="D115" s="78"/>
      <c r="E115" s="89"/>
      <c r="F115" s="87"/>
      <c r="G115" s="115"/>
      <c r="H115" s="53"/>
      <c r="I115" s="115"/>
      <c r="J115" s="53"/>
      <c r="K115" s="46"/>
      <c r="L115" s="57"/>
      <c r="M115" s="92"/>
      <c r="N115" s="93"/>
      <c r="O115" s="50"/>
      <c r="P115" s="4"/>
      <c r="Q115" s="9"/>
      <c r="R115" s="23"/>
      <c r="S115" s="10"/>
      <c r="T115" s="10"/>
      <c r="U115" s="10"/>
      <c r="V115" s="112"/>
      <c r="W115" s="108"/>
    </row>
    <row r="116" spans="1:23" x14ac:dyDescent="0.25">
      <c r="A116" s="1"/>
      <c r="B116" s="1"/>
      <c r="C116" s="1"/>
      <c r="D116" s="78"/>
      <c r="E116" s="89"/>
      <c r="F116" s="87"/>
      <c r="G116" s="115"/>
      <c r="H116" s="53"/>
      <c r="I116" s="115"/>
      <c r="J116" s="53"/>
      <c r="K116" s="46"/>
      <c r="L116" s="57"/>
      <c r="M116" s="92"/>
      <c r="N116" s="93"/>
      <c r="O116" s="50"/>
      <c r="P116" s="4"/>
      <c r="Q116" s="9"/>
      <c r="R116" s="23"/>
      <c r="S116" s="10"/>
      <c r="T116" s="10"/>
      <c r="U116" s="10"/>
      <c r="V116" s="112"/>
      <c r="W116" s="108"/>
    </row>
    <row r="117" spans="1:23" x14ac:dyDescent="0.25">
      <c r="A117" s="1"/>
      <c r="B117" s="1"/>
      <c r="C117" s="1"/>
      <c r="D117" s="78"/>
      <c r="E117" s="90"/>
      <c r="F117" s="54"/>
      <c r="G117" s="115"/>
      <c r="H117" s="53"/>
      <c r="I117" s="115"/>
      <c r="J117" s="53"/>
      <c r="K117" s="46"/>
      <c r="L117" s="57"/>
      <c r="M117" s="94"/>
      <c r="N117" s="10"/>
      <c r="O117" s="50"/>
      <c r="P117" s="4"/>
      <c r="Q117" s="9"/>
      <c r="R117" s="23"/>
      <c r="S117" s="10"/>
      <c r="T117" s="10"/>
      <c r="U117" s="10"/>
      <c r="V117" s="112"/>
      <c r="W117" s="108"/>
    </row>
    <row r="118" spans="1:23" x14ac:dyDescent="0.25">
      <c r="A118" s="1"/>
      <c r="B118" s="1"/>
      <c r="C118" s="1"/>
      <c r="D118" s="78"/>
      <c r="E118" s="90"/>
      <c r="F118" s="54"/>
      <c r="G118" s="118"/>
      <c r="H118" s="131"/>
      <c r="I118" s="118"/>
      <c r="J118" s="131"/>
      <c r="K118" s="46"/>
      <c r="L118" s="56"/>
      <c r="M118" s="94"/>
      <c r="N118" s="10"/>
      <c r="O118" s="33"/>
      <c r="P118" s="4"/>
      <c r="Q118" s="9"/>
      <c r="R118" s="23"/>
      <c r="S118" s="10"/>
      <c r="T118" s="10"/>
      <c r="U118" s="10"/>
      <c r="V118" s="112"/>
      <c r="W118" s="108"/>
    </row>
    <row r="119" spans="1:23" x14ac:dyDescent="0.25">
      <c r="A119" s="1"/>
      <c r="B119" s="1"/>
      <c r="C119" s="1"/>
      <c r="D119" s="78"/>
      <c r="E119" s="89"/>
      <c r="F119" s="53"/>
      <c r="G119" s="121"/>
      <c r="H119" s="131"/>
      <c r="I119" s="121"/>
      <c r="J119" s="131"/>
      <c r="K119" s="46"/>
      <c r="L119" s="56"/>
      <c r="M119" s="94"/>
      <c r="N119" s="10"/>
      <c r="O119" s="33"/>
      <c r="P119" s="4"/>
      <c r="Q119" s="9"/>
      <c r="R119" s="23"/>
      <c r="S119" s="10"/>
      <c r="T119" s="10"/>
      <c r="U119" s="10"/>
      <c r="V119" s="112"/>
      <c r="W119" s="108"/>
    </row>
    <row r="120" spans="1:23" x14ac:dyDescent="0.25">
      <c r="A120" s="1"/>
      <c r="B120" s="1"/>
      <c r="C120" s="1"/>
      <c r="D120" s="78"/>
      <c r="E120" s="89"/>
      <c r="F120" s="53"/>
      <c r="G120" s="115"/>
      <c r="H120" s="53"/>
      <c r="I120" s="115"/>
      <c r="J120" s="53"/>
      <c r="K120" s="46"/>
      <c r="L120" s="57"/>
      <c r="M120" s="94"/>
      <c r="N120" s="10"/>
      <c r="O120" s="33"/>
      <c r="P120" s="4"/>
      <c r="Q120" s="9"/>
      <c r="R120" s="23"/>
      <c r="S120" s="10"/>
      <c r="T120" s="10"/>
      <c r="U120" s="10"/>
      <c r="V120" s="112"/>
      <c r="W120" s="108"/>
    </row>
    <row r="121" spans="1:23" x14ac:dyDescent="0.25">
      <c r="A121" s="1"/>
      <c r="B121" s="1"/>
      <c r="C121" s="1"/>
      <c r="D121" s="78"/>
      <c r="E121" s="89"/>
      <c r="F121" s="53"/>
      <c r="G121" s="121"/>
      <c r="H121" s="131"/>
      <c r="I121" s="121"/>
      <c r="J121" s="131"/>
      <c r="K121" s="46"/>
      <c r="L121" s="56"/>
      <c r="M121" s="94"/>
      <c r="N121" s="10"/>
      <c r="O121" s="33"/>
      <c r="P121" s="4"/>
      <c r="Q121" s="9"/>
      <c r="R121" s="23"/>
      <c r="S121" s="10"/>
      <c r="T121" s="10"/>
      <c r="U121" s="10"/>
      <c r="V121" s="112"/>
      <c r="W121" s="108"/>
    </row>
    <row r="122" spans="1:23" x14ac:dyDescent="0.25">
      <c r="A122" s="1"/>
      <c r="B122" s="1"/>
      <c r="C122" s="1"/>
      <c r="D122" s="78"/>
      <c r="E122" s="89"/>
      <c r="F122" s="87"/>
      <c r="G122" s="116"/>
      <c r="H122" s="54"/>
      <c r="I122" s="116"/>
      <c r="J122" s="54"/>
      <c r="K122" s="46"/>
      <c r="L122" s="56"/>
      <c r="M122" s="97"/>
      <c r="N122" s="98"/>
      <c r="O122" s="33"/>
      <c r="P122" s="4"/>
      <c r="Q122" s="9"/>
      <c r="R122" s="23"/>
      <c r="S122" s="10"/>
      <c r="T122" s="10"/>
      <c r="U122" s="10"/>
      <c r="V122" s="112"/>
      <c r="W122" s="108"/>
    </row>
    <row r="123" spans="1:23" s="51" customFormat="1" x14ac:dyDescent="0.25">
      <c r="A123" s="49"/>
      <c r="B123" s="49"/>
      <c r="C123" s="49"/>
      <c r="D123" s="20"/>
      <c r="E123" s="122"/>
      <c r="F123" s="123"/>
      <c r="G123" s="124"/>
      <c r="H123" s="123"/>
      <c r="I123" s="124"/>
      <c r="J123" s="123"/>
      <c r="K123" s="82"/>
      <c r="L123" s="83"/>
      <c r="M123" s="65"/>
      <c r="N123" s="65"/>
      <c r="O123" s="36"/>
      <c r="P123" s="5"/>
      <c r="Q123" s="5"/>
      <c r="R123" s="20"/>
      <c r="S123" s="10"/>
      <c r="T123" s="10"/>
      <c r="U123" s="10"/>
      <c r="V123" s="112"/>
      <c r="W123" s="108"/>
    </row>
    <row r="124" spans="1:23" x14ac:dyDescent="0.25">
      <c r="A124" s="1"/>
      <c r="B124" s="1"/>
      <c r="C124" s="1"/>
      <c r="D124" s="78"/>
      <c r="E124" s="89"/>
      <c r="F124" s="87"/>
      <c r="G124" s="115"/>
      <c r="H124" s="53"/>
      <c r="I124" s="115"/>
      <c r="J124" s="53"/>
      <c r="K124" s="46"/>
      <c r="L124" s="57"/>
      <c r="M124" s="97"/>
      <c r="N124" s="98"/>
      <c r="O124" s="33"/>
      <c r="P124" s="4"/>
      <c r="Q124" s="9"/>
      <c r="R124" s="23"/>
      <c r="S124" s="10"/>
      <c r="T124" s="10"/>
      <c r="U124" s="10"/>
      <c r="V124" s="112"/>
      <c r="W124" s="108"/>
    </row>
    <row r="125" spans="1:23" x14ac:dyDescent="0.25">
      <c r="A125" s="1"/>
      <c r="B125" s="1"/>
      <c r="C125" s="1"/>
      <c r="D125" s="78"/>
      <c r="E125" s="89"/>
      <c r="F125" s="53"/>
      <c r="G125" s="121"/>
      <c r="H125" s="131"/>
      <c r="I125" s="121"/>
      <c r="J125" s="131"/>
      <c r="K125" s="46"/>
      <c r="L125" s="56"/>
      <c r="M125" s="94"/>
      <c r="N125" s="10"/>
      <c r="O125" s="50"/>
      <c r="P125" s="4"/>
      <c r="Q125" s="9"/>
      <c r="R125" s="23"/>
      <c r="S125" s="65"/>
      <c r="T125" s="65"/>
      <c r="U125" s="65"/>
      <c r="V125" s="37"/>
      <c r="W125" s="39"/>
    </row>
    <row r="126" spans="1:23" x14ac:dyDescent="0.25">
      <c r="A126" s="1"/>
      <c r="B126" s="1"/>
      <c r="C126" s="1"/>
      <c r="D126" s="78"/>
      <c r="E126" s="90"/>
      <c r="F126" s="54"/>
      <c r="G126" s="121"/>
      <c r="H126" s="131"/>
      <c r="I126" s="121"/>
      <c r="J126" s="131"/>
      <c r="K126" s="46"/>
      <c r="L126" s="56"/>
      <c r="M126" s="94"/>
      <c r="N126" s="10"/>
      <c r="O126" s="33"/>
      <c r="P126" s="4"/>
      <c r="Q126" s="9"/>
      <c r="R126" s="23"/>
      <c r="S126" s="10"/>
      <c r="T126" s="10"/>
      <c r="U126" s="10"/>
      <c r="V126" s="112"/>
      <c r="W126" s="108"/>
    </row>
    <row r="127" spans="1:23" x14ac:dyDescent="0.25">
      <c r="A127" s="1"/>
      <c r="B127" s="1"/>
      <c r="C127" s="1"/>
      <c r="D127" s="78"/>
      <c r="E127" s="89"/>
      <c r="F127" s="53"/>
      <c r="G127" s="115"/>
      <c r="H127" s="53"/>
      <c r="I127" s="115"/>
      <c r="J127" s="53"/>
      <c r="K127" s="46"/>
      <c r="L127" s="57"/>
      <c r="M127" s="94"/>
      <c r="N127" s="10"/>
      <c r="O127" s="33"/>
      <c r="P127" s="4"/>
      <c r="Q127" s="9"/>
      <c r="R127" s="23"/>
      <c r="S127" s="10"/>
      <c r="T127" s="10"/>
      <c r="U127" s="10"/>
      <c r="V127" s="112"/>
      <c r="W127" s="108"/>
    </row>
    <row r="128" spans="1:23" x14ac:dyDescent="0.25">
      <c r="A128" s="1"/>
      <c r="B128" s="1"/>
      <c r="C128" s="1"/>
      <c r="D128" s="78"/>
      <c r="E128" s="89"/>
      <c r="F128" s="53"/>
      <c r="G128" s="121"/>
      <c r="H128" s="131"/>
      <c r="I128" s="121"/>
      <c r="J128" s="131"/>
      <c r="K128" s="46"/>
      <c r="L128" s="56"/>
      <c r="M128" s="94"/>
      <c r="N128" s="10"/>
      <c r="O128" s="50"/>
      <c r="P128" s="4"/>
      <c r="Q128" s="9"/>
      <c r="R128" s="23"/>
      <c r="S128" s="10"/>
      <c r="T128" s="10"/>
      <c r="U128" s="10"/>
      <c r="V128" s="112"/>
      <c r="W128" s="108"/>
    </row>
    <row r="129" spans="1:23" x14ac:dyDescent="0.25">
      <c r="A129" s="1"/>
      <c r="B129" s="1"/>
      <c r="C129" s="1"/>
      <c r="D129" s="78"/>
      <c r="E129" s="90"/>
      <c r="F129" s="54"/>
      <c r="G129" s="115"/>
      <c r="H129" s="53"/>
      <c r="I129" s="115"/>
      <c r="J129" s="53"/>
      <c r="K129" s="46"/>
      <c r="L129" s="57"/>
      <c r="M129" s="94"/>
      <c r="N129" s="10"/>
      <c r="O129" s="33"/>
      <c r="P129" s="4"/>
      <c r="Q129" s="9"/>
      <c r="R129" s="23"/>
      <c r="S129" s="10"/>
      <c r="T129" s="10"/>
      <c r="U129" s="10"/>
      <c r="V129" s="112"/>
      <c r="W129" s="108"/>
    </row>
    <row r="130" spans="1:23" x14ac:dyDescent="0.25">
      <c r="A130" s="1"/>
      <c r="B130" s="1"/>
      <c r="C130" s="1"/>
      <c r="D130" s="78"/>
      <c r="E130" s="90"/>
      <c r="F130" s="54"/>
      <c r="G130" s="121"/>
      <c r="H130" s="131"/>
      <c r="I130" s="121"/>
      <c r="J130" s="131"/>
      <c r="K130" s="46"/>
      <c r="L130" s="56"/>
      <c r="M130" s="94"/>
      <c r="N130" s="10"/>
      <c r="O130" s="33"/>
      <c r="P130" s="4"/>
      <c r="Q130" s="9"/>
      <c r="R130" s="23"/>
      <c r="S130" s="10"/>
      <c r="T130" s="10"/>
      <c r="U130" s="10"/>
      <c r="V130" s="112"/>
      <c r="W130" s="108"/>
    </row>
    <row r="131" spans="1:23" x14ac:dyDescent="0.25">
      <c r="A131" s="1"/>
      <c r="B131" s="1"/>
      <c r="C131" s="1"/>
      <c r="D131" s="78"/>
      <c r="E131" s="89"/>
      <c r="F131" s="87"/>
      <c r="G131" s="121"/>
      <c r="H131" s="131"/>
      <c r="I131" s="121"/>
      <c r="J131" s="131"/>
      <c r="K131" s="46"/>
      <c r="L131" s="56"/>
      <c r="M131" s="97"/>
      <c r="N131" s="98"/>
      <c r="O131" s="33"/>
      <c r="P131" s="4"/>
      <c r="Q131" s="9"/>
      <c r="R131" s="23"/>
      <c r="S131" s="10"/>
      <c r="T131" s="10"/>
      <c r="U131" s="10"/>
      <c r="V131" s="112"/>
      <c r="W131" s="108"/>
    </row>
    <row r="132" spans="1:23" x14ac:dyDescent="0.25">
      <c r="A132" s="1"/>
      <c r="B132" s="1"/>
      <c r="C132" s="1"/>
      <c r="D132" s="78"/>
      <c r="E132" s="89"/>
      <c r="F132" s="53"/>
      <c r="G132" s="115"/>
      <c r="H132" s="53"/>
      <c r="I132" s="115"/>
      <c r="J132" s="53"/>
      <c r="K132" s="46"/>
      <c r="L132" s="57"/>
      <c r="M132" s="94"/>
      <c r="N132" s="10"/>
      <c r="O132" s="33"/>
      <c r="P132" s="4"/>
      <c r="Q132" s="9"/>
      <c r="R132" s="23"/>
      <c r="S132" s="10"/>
      <c r="T132" s="10"/>
      <c r="U132" s="10"/>
      <c r="V132" s="112"/>
      <c r="W132" s="108"/>
    </row>
    <row r="133" spans="1:23" x14ac:dyDescent="0.25">
      <c r="A133" s="1"/>
      <c r="B133" s="1"/>
      <c r="C133" s="1"/>
      <c r="D133" s="78"/>
      <c r="E133" s="89"/>
      <c r="F133" s="87"/>
      <c r="G133" s="121"/>
      <c r="H133" s="131"/>
      <c r="I133" s="121"/>
      <c r="J133" s="131"/>
      <c r="K133" s="46"/>
      <c r="L133" s="56"/>
      <c r="M133" s="97"/>
      <c r="N133" s="98"/>
      <c r="O133" s="33"/>
      <c r="P133" s="4"/>
      <c r="Q133" s="9"/>
      <c r="R133" s="23"/>
      <c r="S133" s="10"/>
      <c r="T133" s="10"/>
      <c r="U133" s="10"/>
      <c r="V133" s="112"/>
      <c r="W133" s="108"/>
    </row>
    <row r="134" spans="1:23" x14ac:dyDescent="0.25">
      <c r="A134" s="1"/>
      <c r="B134" s="1"/>
      <c r="C134" s="1"/>
      <c r="D134" s="78"/>
      <c r="E134" s="89"/>
      <c r="F134" s="87"/>
      <c r="G134" s="116"/>
      <c r="H134" s="54"/>
      <c r="I134" s="116"/>
      <c r="J134" s="54"/>
      <c r="K134" s="46"/>
      <c r="L134" s="56"/>
      <c r="M134" s="92"/>
      <c r="N134" s="93"/>
      <c r="O134" s="33"/>
      <c r="P134" s="4"/>
      <c r="Q134" s="9"/>
      <c r="R134" s="23"/>
      <c r="S134" s="10"/>
      <c r="T134" s="10"/>
      <c r="U134" s="10"/>
      <c r="V134" s="112"/>
      <c r="W134" s="108"/>
    </row>
    <row r="135" spans="1:23" x14ac:dyDescent="0.25">
      <c r="A135" s="1"/>
      <c r="B135" s="1"/>
      <c r="C135" s="1"/>
      <c r="D135" s="78"/>
      <c r="E135" s="89"/>
      <c r="F135" s="87"/>
      <c r="G135" s="115"/>
      <c r="H135" s="53"/>
      <c r="I135" s="115"/>
      <c r="J135" s="53"/>
      <c r="K135" s="46"/>
      <c r="L135" s="56"/>
      <c r="M135" s="95"/>
      <c r="N135" s="96"/>
      <c r="O135" s="34"/>
      <c r="P135" s="4"/>
      <c r="Q135" s="9"/>
      <c r="R135" s="23"/>
      <c r="S135" s="10"/>
      <c r="T135" s="10"/>
      <c r="U135" s="10"/>
      <c r="V135" s="112"/>
      <c r="W135" s="108"/>
    </row>
    <row r="136" spans="1:23" x14ac:dyDescent="0.25">
      <c r="A136" s="1"/>
      <c r="B136" s="1"/>
      <c r="C136" s="1"/>
      <c r="D136" s="78"/>
      <c r="E136" s="89"/>
      <c r="F136" s="87"/>
      <c r="G136" s="118"/>
      <c r="H136" s="131"/>
      <c r="I136" s="118"/>
      <c r="J136" s="131"/>
      <c r="K136" s="46"/>
      <c r="L136" s="56"/>
      <c r="M136" s="95"/>
      <c r="N136" s="96"/>
      <c r="O136" s="34"/>
      <c r="P136" s="4"/>
      <c r="Q136" s="9"/>
      <c r="R136" s="23"/>
      <c r="S136" s="10"/>
      <c r="T136" s="10"/>
      <c r="U136" s="10"/>
      <c r="V136" s="112"/>
      <c r="W136" s="108"/>
    </row>
    <row r="137" spans="1:23" x14ac:dyDescent="0.25">
      <c r="A137" s="1"/>
      <c r="B137" s="1"/>
      <c r="C137" s="1"/>
      <c r="D137" s="78"/>
      <c r="E137" s="89"/>
      <c r="F137" s="87"/>
      <c r="G137" s="115"/>
      <c r="H137" s="53"/>
      <c r="I137" s="115"/>
      <c r="J137" s="53"/>
      <c r="K137" s="46"/>
      <c r="L137" s="56"/>
      <c r="M137" s="95"/>
      <c r="N137" s="96"/>
      <c r="O137" s="34"/>
      <c r="P137" s="4"/>
      <c r="Q137" s="9"/>
      <c r="R137" s="23"/>
      <c r="S137" s="10"/>
      <c r="T137" s="10"/>
      <c r="U137" s="10"/>
      <c r="V137" s="112"/>
      <c r="W137" s="108"/>
    </row>
    <row r="138" spans="1:23" s="51" customFormat="1" x14ac:dyDescent="0.25">
      <c r="A138" s="49"/>
      <c r="B138" s="49"/>
      <c r="C138" s="49"/>
      <c r="D138" s="20"/>
      <c r="E138" s="122"/>
      <c r="F138" s="123"/>
      <c r="G138" s="124"/>
      <c r="H138" s="123"/>
      <c r="I138" s="124"/>
      <c r="J138" s="123"/>
      <c r="K138" s="82"/>
      <c r="L138" s="83"/>
      <c r="M138" s="65"/>
      <c r="N138" s="65"/>
      <c r="O138" s="36"/>
      <c r="P138" s="5"/>
      <c r="Q138" s="5"/>
      <c r="R138" s="20"/>
      <c r="S138" s="10"/>
      <c r="T138" s="10"/>
      <c r="U138" s="10"/>
      <c r="V138" s="112"/>
      <c r="W138" s="108"/>
    </row>
    <row r="139" spans="1:23" x14ac:dyDescent="0.25">
      <c r="A139" s="1"/>
      <c r="B139" s="1"/>
      <c r="C139" s="1"/>
      <c r="D139" s="78"/>
      <c r="E139" s="89"/>
      <c r="F139" s="87"/>
      <c r="G139" s="118"/>
      <c r="H139" s="131"/>
      <c r="I139" s="118"/>
      <c r="J139" s="131"/>
      <c r="K139" s="46"/>
      <c r="L139" s="56"/>
      <c r="M139" s="95"/>
      <c r="N139" s="96"/>
      <c r="O139" s="34"/>
      <c r="P139" s="4"/>
      <c r="Q139" s="9"/>
      <c r="R139" s="23"/>
      <c r="S139" s="10"/>
      <c r="T139" s="10"/>
      <c r="U139" s="10"/>
      <c r="V139" s="112"/>
      <c r="W139" s="108"/>
    </row>
    <row r="140" spans="1:23" x14ac:dyDescent="0.25">
      <c r="S140" s="65"/>
      <c r="T140" s="65"/>
      <c r="U140" s="65"/>
      <c r="V140" s="37"/>
      <c r="W140" s="39"/>
    </row>
    <row r="141" spans="1:23" x14ac:dyDescent="0.25">
      <c r="S141" s="10"/>
      <c r="T141" s="10"/>
      <c r="U141" s="10"/>
      <c r="V141" s="112"/>
      <c r="W141" s="108"/>
    </row>
    <row r="142" spans="1:23" x14ac:dyDescent="0.25">
      <c r="W142" s="108"/>
    </row>
    <row r="143" spans="1:23" x14ac:dyDescent="0.25">
      <c r="A143" s="29"/>
      <c r="B143" s="29"/>
      <c r="C143" s="29"/>
      <c r="D143" s="28"/>
      <c r="E143" s="90"/>
      <c r="F143" s="54"/>
      <c r="G143" s="116"/>
      <c r="H143" s="54"/>
      <c r="I143" s="116"/>
      <c r="J143" s="54"/>
      <c r="K143" s="46"/>
      <c r="L143" s="56"/>
      <c r="M143" s="95"/>
      <c r="N143" s="96"/>
      <c r="O143" s="34"/>
      <c r="P143" s="4"/>
      <c r="Q143" s="9"/>
      <c r="R143" s="101"/>
      <c r="W143" s="108"/>
    </row>
    <row r="144" spans="1:23" x14ac:dyDescent="0.25">
      <c r="A144" s="29"/>
      <c r="B144" s="29"/>
      <c r="C144" s="29"/>
      <c r="D144" s="28"/>
      <c r="E144" s="90"/>
      <c r="F144" s="54"/>
      <c r="G144" s="121"/>
      <c r="H144" s="131"/>
      <c r="I144" s="121"/>
      <c r="J144" s="131"/>
      <c r="K144" s="46"/>
      <c r="L144" s="56"/>
      <c r="M144" s="95"/>
      <c r="N144" s="96"/>
      <c r="O144" s="34"/>
      <c r="P144" s="4"/>
      <c r="Q144" s="9"/>
      <c r="R144" s="104"/>
      <c r="W144" s="108"/>
    </row>
    <row r="145" spans="1:23" x14ac:dyDescent="0.25">
      <c r="A145" s="29"/>
      <c r="B145" s="29"/>
      <c r="C145" s="29"/>
      <c r="D145" s="28"/>
      <c r="E145" s="90"/>
      <c r="F145" s="54"/>
      <c r="G145" s="121"/>
      <c r="H145" s="131"/>
      <c r="I145" s="121"/>
      <c r="J145" s="131"/>
      <c r="K145" s="46"/>
      <c r="L145" s="56"/>
      <c r="M145" s="95"/>
      <c r="N145" s="96"/>
      <c r="O145" s="34"/>
      <c r="P145" s="4"/>
      <c r="Q145" s="9"/>
      <c r="R145" s="104"/>
      <c r="S145" s="152"/>
      <c r="T145" s="136"/>
      <c r="U145" s="136"/>
      <c r="V145" s="112"/>
      <c r="W145" s="108"/>
    </row>
    <row r="146" spans="1:23" x14ac:dyDescent="0.25">
      <c r="A146" s="29"/>
      <c r="B146" s="29"/>
      <c r="C146" s="29"/>
      <c r="D146" s="28"/>
      <c r="E146" s="90"/>
      <c r="F146" s="54"/>
      <c r="G146" s="115"/>
      <c r="H146" s="53"/>
      <c r="I146" s="115"/>
      <c r="J146" s="53"/>
      <c r="K146" s="46"/>
      <c r="L146" s="57"/>
      <c r="M146" s="95"/>
      <c r="N146" s="96"/>
      <c r="O146" s="34"/>
      <c r="P146" s="4"/>
      <c r="Q146" s="9"/>
      <c r="R146" s="101"/>
      <c r="S146" s="152"/>
      <c r="T146" s="136"/>
      <c r="U146" s="136"/>
      <c r="V146" s="112"/>
      <c r="W146" s="108"/>
    </row>
    <row r="147" spans="1:23" x14ac:dyDescent="0.25">
      <c r="A147" s="29"/>
      <c r="B147" s="29"/>
      <c r="C147" s="29"/>
      <c r="D147" s="28"/>
      <c r="E147" s="90"/>
      <c r="F147" s="54"/>
      <c r="G147" s="116"/>
      <c r="H147" s="54"/>
      <c r="I147" s="116"/>
      <c r="J147" s="54"/>
      <c r="K147" s="46"/>
      <c r="L147" s="56"/>
      <c r="M147" s="95"/>
      <c r="N147" s="96"/>
      <c r="O147" s="34"/>
      <c r="P147" s="4"/>
      <c r="Q147" s="9"/>
      <c r="R147" s="101"/>
      <c r="S147" s="10"/>
      <c r="T147" s="136"/>
      <c r="U147" s="136"/>
      <c r="V147" s="112"/>
      <c r="W147" s="108"/>
    </row>
    <row r="148" spans="1:23" x14ac:dyDescent="0.25">
      <c r="A148" s="29"/>
      <c r="B148" s="29"/>
      <c r="C148" s="29"/>
      <c r="D148" s="28"/>
      <c r="E148" s="90"/>
      <c r="F148" s="54"/>
      <c r="G148" s="116"/>
      <c r="H148" s="54"/>
      <c r="I148" s="116"/>
      <c r="J148" s="54"/>
      <c r="K148" s="46"/>
      <c r="L148" s="58"/>
      <c r="M148" s="92"/>
      <c r="N148" s="93"/>
      <c r="O148" s="33"/>
      <c r="P148" s="4"/>
      <c r="Q148" s="9"/>
      <c r="R148" s="101"/>
      <c r="S148" s="152"/>
      <c r="T148" s="136"/>
      <c r="U148" s="136"/>
      <c r="V148" s="112"/>
      <c r="W148" s="108"/>
    </row>
    <row r="149" spans="1:23" x14ac:dyDescent="0.25">
      <c r="A149" s="29"/>
      <c r="B149" s="29"/>
      <c r="C149" s="29"/>
      <c r="D149" s="28"/>
      <c r="E149" s="90"/>
      <c r="F149" s="54"/>
      <c r="G149" s="116"/>
      <c r="H149" s="54"/>
      <c r="I149" s="116"/>
      <c r="J149" s="54"/>
      <c r="K149" s="46"/>
      <c r="L149" s="56"/>
      <c r="M149" s="92"/>
      <c r="N149" s="93"/>
      <c r="O149" s="50"/>
      <c r="P149" s="4"/>
      <c r="Q149" s="9"/>
      <c r="R149" s="104"/>
      <c r="S149" s="10"/>
      <c r="T149" s="136"/>
      <c r="U149" s="136"/>
      <c r="V149" s="112"/>
      <c r="W149" s="108"/>
    </row>
    <row r="150" spans="1:23" x14ac:dyDescent="0.25">
      <c r="A150" s="29"/>
      <c r="B150" s="29"/>
      <c r="C150" s="29"/>
      <c r="D150" s="28"/>
      <c r="E150" s="90"/>
      <c r="F150" s="54"/>
      <c r="G150" s="118"/>
      <c r="H150" s="131"/>
      <c r="I150" s="118"/>
      <c r="J150" s="131"/>
      <c r="K150" s="46"/>
      <c r="L150" s="56"/>
      <c r="M150" s="92"/>
      <c r="N150" s="93"/>
      <c r="O150" s="50"/>
      <c r="P150" s="4"/>
      <c r="Q150" s="9"/>
      <c r="R150" s="23"/>
      <c r="S150" s="10"/>
      <c r="T150" s="136"/>
      <c r="U150" s="136"/>
      <c r="V150" s="112"/>
      <c r="W150" s="108"/>
    </row>
    <row r="151" spans="1:23" x14ac:dyDescent="0.25">
      <c r="A151" s="29"/>
      <c r="B151" s="29"/>
      <c r="C151" s="29"/>
      <c r="D151" s="28"/>
      <c r="E151" s="90"/>
      <c r="F151" s="54"/>
      <c r="G151" s="118"/>
      <c r="H151" s="131"/>
      <c r="I151" s="118"/>
      <c r="J151" s="131"/>
      <c r="K151" s="46"/>
      <c r="L151" s="56"/>
      <c r="M151" s="92"/>
      <c r="N151" s="93"/>
      <c r="O151" s="50"/>
      <c r="P151" s="4"/>
      <c r="Q151" s="145"/>
      <c r="R151" s="104"/>
      <c r="S151" s="152"/>
      <c r="T151" s="136"/>
      <c r="U151" s="136"/>
      <c r="V151" s="112"/>
      <c r="W151" s="108"/>
    </row>
    <row r="152" spans="1:23" x14ac:dyDescent="0.25">
      <c r="A152" s="29"/>
      <c r="B152" s="29"/>
      <c r="C152" s="29"/>
      <c r="D152" s="28"/>
      <c r="E152" s="90"/>
      <c r="F152" s="54"/>
      <c r="G152" s="118"/>
      <c r="H152" s="131"/>
      <c r="I152" s="118"/>
      <c r="J152" s="131"/>
      <c r="K152" s="46"/>
      <c r="L152" s="56"/>
      <c r="M152" s="92"/>
      <c r="N152" s="93"/>
      <c r="O152" s="50"/>
      <c r="P152" s="4"/>
      <c r="Q152" s="9"/>
      <c r="R152" s="104"/>
      <c r="S152" s="10"/>
      <c r="T152" s="136"/>
      <c r="U152" s="136"/>
      <c r="V152" s="112"/>
      <c r="W152" s="108"/>
    </row>
    <row r="153" spans="1:23" x14ac:dyDescent="0.25">
      <c r="A153" s="29"/>
      <c r="B153" s="29"/>
      <c r="C153" s="29"/>
      <c r="D153" s="28"/>
      <c r="E153" s="90"/>
      <c r="F153" s="54"/>
      <c r="G153" s="118"/>
      <c r="H153" s="131"/>
      <c r="I153" s="118"/>
      <c r="J153" s="131"/>
      <c r="K153" s="46"/>
      <c r="L153" s="56"/>
      <c r="M153" s="92"/>
      <c r="N153" s="93"/>
      <c r="O153" s="50"/>
      <c r="P153" s="4"/>
      <c r="Q153" s="9"/>
      <c r="R153" s="101"/>
      <c r="S153" s="10"/>
      <c r="T153" s="136"/>
      <c r="U153" s="136"/>
      <c r="V153" s="112"/>
      <c r="W153" s="108"/>
    </row>
    <row r="154" spans="1:23" x14ac:dyDescent="0.25">
      <c r="A154" s="29"/>
      <c r="B154" s="29"/>
      <c r="C154" s="29"/>
      <c r="D154" s="28"/>
      <c r="E154" s="90"/>
      <c r="F154" s="54"/>
      <c r="G154" s="118"/>
      <c r="H154" s="131"/>
      <c r="I154" s="118"/>
      <c r="J154" s="131"/>
      <c r="K154" s="46"/>
      <c r="L154" s="56"/>
      <c r="M154" s="92"/>
      <c r="N154" s="93"/>
      <c r="O154" s="50"/>
      <c r="P154" s="4"/>
      <c r="Q154" s="145"/>
      <c r="R154" s="104"/>
      <c r="S154" s="10"/>
      <c r="T154" s="136"/>
      <c r="U154" s="136"/>
      <c r="V154" s="112"/>
      <c r="W154" s="108"/>
    </row>
    <row r="155" spans="1:23" x14ac:dyDescent="0.25">
      <c r="A155" s="29"/>
      <c r="B155" s="29"/>
      <c r="C155" s="29"/>
      <c r="D155" s="28"/>
      <c r="E155" s="90"/>
      <c r="F155" s="54"/>
      <c r="G155" s="118"/>
      <c r="H155" s="131"/>
      <c r="I155" s="118"/>
      <c r="J155" s="131"/>
      <c r="K155" s="46"/>
      <c r="L155" s="56"/>
      <c r="M155" s="97"/>
      <c r="N155" s="98"/>
      <c r="O155" s="33"/>
      <c r="P155" s="4"/>
      <c r="Q155" s="9"/>
      <c r="R155" s="23"/>
      <c r="S155" s="152"/>
      <c r="T155" s="136"/>
      <c r="U155" s="136"/>
      <c r="V155" s="112"/>
      <c r="W155" s="108"/>
    </row>
    <row r="156" spans="1:23" x14ac:dyDescent="0.25">
      <c r="A156" s="29"/>
      <c r="B156" s="29"/>
      <c r="C156" s="29"/>
      <c r="D156" s="28"/>
      <c r="E156" s="90"/>
      <c r="F156" s="54"/>
      <c r="G156" s="115"/>
      <c r="H156" s="53"/>
      <c r="I156" s="115"/>
      <c r="J156" s="53"/>
      <c r="K156" s="46"/>
      <c r="L156" s="57"/>
      <c r="M156" s="92"/>
      <c r="N156" s="93"/>
      <c r="O156" s="50"/>
      <c r="P156" s="4"/>
      <c r="Q156" s="145"/>
      <c r="R156" s="23"/>
      <c r="S156" s="152"/>
      <c r="T156" s="136"/>
      <c r="U156" s="136"/>
      <c r="V156" s="112"/>
      <c r="W156" s="108"/>
    </row>
    <row r="157" spans="1:23" x14ac:dyDescent="0.25">
      <c r="A157" s="29"/>
      <c r="B157" s="29"/>
      <c r="C157" s="29"/>
      <c r="D157" s="28"/>
      <c r="E157" s="90"/>
      <c r="F157" s="54"/>
      <c r="G157" s="118"/>
      <c r="H157" s="131"/>
      <c r="I157" s="118"/>
      <c r="J157" s="131"/>
      <c r="K157" s="46"/>
      <c r="L157" s="56"/>
      <c r="M157" s="92"/>
      <c r="N157" s="93"/>
      <c r="O157" s="50"/>
      <c r="P157" s="4"/>
      <c r="Q157" s="9"/>
      <c r="R157" s="104"/>
      <c r="S157" s="10"/>
      <c r="T157" s="136"/>
      <c r="U157" s="136"/>
      <c r="V157" s="112"/>
      <c r="W157" s="108"/>
    </row>
    <row r="158" spans="1:23" x14ac:dyDescent="0.25">
      <c r="A158" s="29"/>
      <c r="B158" s="29"/>
      <c r="C158" s="29"/>
      <c r="D158" s="28"/>
      <c r="E158" s="90"/>
      <c r="F158" s="54"/>
      <c r="G158" s="118"/>
      <c r="H158" s="131"/>
      <c r="I158" s="118"/>
      <c r="J158" s="131"/>
      <c r="K158" s="46"/>
      <c r="L158" s="56"/>
      <c r="M158" s="92"/>
      <c r="N158" s="93"/>
      <c r="O158" s="50"/>
      <c r="P158" s="4"/>
      <c r="Q158" s="145"/>
      <c r="R158" s="104"/>
      <c r="S158" s="152"/>
      <c r="T158" s="136"/>
      <c r="U158" s="136"/>
      <c r="V158" s="112"/>
      <c r="W158" s="108"/>
    </row>
    <row r="159" spans="1:23" x14ac:dyDescent="0.25">
      <c r="A159" s="29"/>
      <c r="B159" s="29"/>
      <c r="C159" s="29"/>
      <c r="D159" s="28"/>
      <c r="E159" s="90"/>
      <c r="F159" s="54"/>
      <c r="G159" s="118"/>
      <c r="H159" s="131"/>
      <c r="I159" s="118"/>
      <c r="J159" s="131"/>
      <c r="K159" s="46"/>
      <c r="L159" s="56"/>
      <c r="M159" s="92"/>
      <c r="N159" s="93"/>
      <c r="O159" s="50"/>
      <c r="P159" s="4"/>
      <c r="Q159" s="9"/>
      <c r="R159" s="104"/>
      <c r="S159" s="10"/>
      <c r="T159" s="136"/>
      <c r="U159" s="136"/>
      <c r="V159" s="112"/>
      <c r="W159" s="108"/>
    </row>
    <row r="160" spans="1:23" x14ac:dyDescent="0.25">
      <c r="A160" s="29"/>
      <c r="B160" s="29"/>
      <c r="C160" s="29"/>
      <c r="D160" s="28"/>
      <c r="E160" s="90"/>
      <c r="F160" s="54"/>
      <c r="G160" s="118"/>
      <c r="H160" s="131"/>
      <c r="I160" s="118"/>
      <c r="J160" s="131"/>
      <c r="K160" s="46"/>
      <c r="L160" s="56"/>
      <c r="M160" s="92"/>
      <c r="N160" s="93"/>
      <c r="O160" s="50"/>
      <c r="P160" s="4"/>
      <c r="Q160" s="9"/>
      <c r="R160" s="23"/>
      <c r="S160" s="152"/>
      <c r="T160" s="136"/>
      <c r="U160" s="136"/>
      <c r="V160" s="112"/>
      <c r="W160" s="108"/>
    </row>
    <row r="161" spans="1:23" x14ac:dyDescent="0.25">
      <c r="A161" s="29"/>
      <c r="B161" s="29"/>
      <c r="C161" s="29"/>
      <c r="D161" s="28"/>
      <c r="E161" s="90"/>
      <c r="F161" s="54"/>
      <c r="G161" s="118"/>
      <c r="H161" s="131"/>
      <c r="I161" s="118"/>
      <c r="J161" s="131"/>
      <c r="K161" s="46"/>
      <c r="L161" s="56"/>
      <c r="M161" s="92"/>
      <c r="N161" s="93"/>
      <c r="O161" s="33"/>
      <c r="P161" s="4"/>
      <c r="Q161" s="9"/>
      <c r="R161" s="23"/>
      <c r="S161" s="152"/>
      <c r="T161" s="136"/>
      <c r="U161" s="136"/>
      <c r="V161" s="112"/>
      <c r="W161" s="108"/>
    </row>
    <row r="162" spans="1:23" x14ac:dyDescent="0.25">
      <c r="A162" s="29"/>
      <c r="B162" s="29"/>
      <c r="C162" s="29"/>
      <c r="D162" s="28"/>
      <c r="E162" s="90"/>
      <c r="F162" s="54"/>
      <c r="G162" s="121"/>
      <c r="H162" s="131"/>
      <c r="I162" s="121"/>
      <c r="J162" s="131"/>
      <c r="K162" s="46"/>
      <c r="L162" s="56"/>
      <c r="M162" s="95"/>
      <c r="N162" s="96"/>
      <c r="O162" s="34"/>
      <c r="P162" s="4"/>
      <c r="Q162" s="9"/>
      <c r="R162" s="23"/>
      <c r="S162" s="10"/>
      <c r="T162" s="136"/>
      <c r="U162" s="136"/>
      <c r="V162" s="112"/>
      <c r="W162" s="108"/>
    </row>
    <row r="163" spans="1:23" x14ac:dyDescent="0.25">
      <c r="A163" s="29"/>
      <c r="B163" s="29"/>
      <c r="C163" s="29"/>
      <c r="D163" s="28"/>
      <c r="E163" s="90"/>
      <c r="F163" s="54"/>
      <c r="G163" s="121"/>
      <c r="H163" s="131"/>
      <c r="I163" s="121"/>
      <c r="J163" s="131"/>
      <c r="K163" s="46"/>
      <c r="L163" s="56"/>
      <c r="M163" s="95"/>
      <c r="N163" s="96"/>
      <c r="O163" s="34"/>
      <c r="P163" s="4"/>
      <c r="Q163" s="9"/>
      <c r="R163" s="104"/>
      <c r="S163" s="152"/>
      <c r="T163" s="136"/>
      <c r="U163" s="136"/>
      <c r="V163" s="112"/>
      <c r="W163" s="108"/>
    </row>
    <row r="164" spans="1:23" x14ac:dyDescent="0.25">
      <c r="A164" s="29"/>
      <c r="B164" s="29"/>
      <c r="C164" s="29"/>
      <c r="D164" s="28"/>
      <c r="E164" s="90"/>
      <c r="F164" s="54"/>
      <c r="G164" s="116"/>
      <c r="H164" s="54"/>
      <c r="I164" s="116"/>
      <c r="J164" s="54"/>
      <c r="K164" s="46"/>
      <c r="L164" s="58"/>
      <c r="M164" s="95"/>
      <c r="N164" s="96"/>
      <c r="O164" s="34"/>
      <c r="P164" s="4"/>
      <c r="Q164" s="9"/>
      <c r="R164" s="101"/>
      <c r="S164" s="10"/>
      <c r="T164" s="136"/>
      <c r="U164" s="136"/>
      <c r="V164" s="112"/>
      <c r="W164" s="108"/>
    </row>
    <row r="165" spans="1:23" x14ac:dyDescent="0.25">
      <c r="A165" s="29"/>
      <c r="B165" s="29"/>
      <c r="C165" s="29"/>
      <c r="D165" s="28"/>
      <c r="E165" s="90"/>
      <c r="F165" s="54"/>
      <c r="G165" s="121"/>
      <c r="H165" s="131"/>
      <c r="I165" s="121"/>
      <c r="J165" s="131"/>
      <c r="K165" s="46"/>
      <c r="L165" s="56"/>
      <c r="M165" s="95"/>
      <c r="N165" s="96"/>
      <c r="O165" s="34"/>
      <c r="P165" s="4"/>
      <c r="Q165" s="145"/>
      <c r="R165" s="104"/>
      <c r="S165" s="152"/>
      <c r="T165" s="136"/>
      <c r="U165" s="136"/>
      <c r="V165" s="112"/>
      <c r="W165" s="108"/>
    </row>
    <row r="166" spans="1:23" x14ac:dyDescent="0.25">
      <c r="A166" s="29"/>
      <c r="B166" s="29"/>
      <c r="C166" s="29"/>
      <c r="D166" s="28"/>
      <c r="E166" s="90"/>
      <c r="F166" s="54"/>
      <c r="G166" s="115"/>
      <c r="H166" s="53"/>
      <c r="I166" s="115"/>
      <c r="J166" s="53"/>
      <c r="K166" s="46"/>
      <c r="L166" s="57"/>
      <c r="M166" s="95"/>
      <c r="N166" s="96"/>
      <c r="O166" s="34"/>
      <c r="P166" s="4"/>
      <c r="Q166" s="9"/>
      <c r="R166" s="104"/>
      <c r="S166" s="152"/>
      <c r="T166" s="136"/>
      <c r="U166" s="136"/>
      <c r="V166" s="112"/>
      <c r="W166" s="108"/>
    </row>
    <row r="167" spans="1:23" x14ac:dyDescent="0.25">
      <c r="A167" s="29"/>
      <c r="B167" s="29"/>
      <c r="C167" s="29"/>
      <c r="D167" s="28"/>
      <c r="E167" s="90"/>
      <c r="F167" s="54"/>
      <c r="G167" s="115"/>
      <c r="H167" s="53"/>
      <c r="I167" s="115"/>
      <c r="J167" s="53"/>
      <c r="K167" s="46"/>
      <c r="L167" s="57"/>
      <c r="M167" s="95"/>
      <c r="N167" s="96"/>
      <c r="O167" s="34"/>
      <c r="P167" s="4"/>
      <c r="Q167" s="145"/>
      <c r="R167" s="101"/>
      <c r="S167" s="152"/>
      <c r="T167" s="136"/>
      <c r="U167" s="136"/>
      <c r="V167" s="112"/>
      <c r="W167" s="108"/>
    </row>
    <row r="168" spans="1:23" x14ac:dyDescent="0.25">
      <c r="A168" s="29"/>
      <c r="B168" s="29"/>
      <c r="C168" s="29"/>
      <c r="D168" s="28"/>
      <c r="E168" s="90"/>
      <c r="F168" s="54"/>
      <c r="G168" s="115"/>
      <c r="H168" s="53"/>
      <c r="I168" s="115"/>
      <c r="J168" s="53"/>
      <c r="K168" s="46"/>
      <c r="L168" s="56"/>
      <c r="M168" s="95"/>
      <c r="N168" s="96"/>
      <c r="O168" s="34"/>
      <c r="P168" s="4"/>
      <c r="Q168" s="9"/>
      <c r="R168" s="101"/>
      <c r="S168" s="10"/>
      <c r="T168" s="136"/>
      <c r="U168" s="136"/>
      <c r="V168" s="112"/>
      <c r="W168" s="108"/>
    </row>
    <row r="169" spans="1:23" x14ac:dyDescent="0.25">
      <c r="A169" s="29"/>
      <c r="B169" s="29"/>
      <c r="C169" s="29"/>
      <c r="D169" s="28"/>
      <c r="E169" s="90"/>
      <c r="F169" s="54"/>
      <c r="G169" s="115"/>
      <c r="H169" s="53"/>
      <c r="I169" s="115"/>
      <c r="J169" s="53"/>
      <c r="K169" s="46"/>
      <c r="L169" s="56"/>
      <c r="M169" s="95"/>
      <c r="N169" s="96"/>
      <c r="O169" s="34"/>
      <c r="P169" s="4"/>
      <c r="Q169" s="145"/>
      <c r="R169" s="101"/>
      <c r="S169" s="152"/>
      <c r="T169" s="136"/>
      <c r="U169" s="136"/>
      <c r="V169" s="112"/>
      <c r="W169" s="108"/>
    </row>
    <row r="170" spans="1:23" x14ac:dyDescent="0.25">
      <c r="A170" s="29"/>
      <c r="B170" s="29"/>
      <c r="C170" s="29"/>
      <c r="D170" s="28"/>
      <c r="E170" s="90"/>
      <c r="F170" s="54"/>
      <c r="G170" s="121"/>
      <c r="H170" s="131"/>
      <c r="I170" s="121"/>
      <c r="J170" s="131"/>
      <c r="K170" s="46"/>
      <c r="L170" s="56"/>
      <c r="M170" s="95"/>
      <c r="N170" s="96"/>
      <c r="O170" s="34"/>
      <c r="P170" s="4"/>
      <c r="Q170" s="145"/>
      <c r="R170" s="23"/>
      <c r="S170" s="10"/>
      <c r="T170" s="136"/>
      <c r="U170" s="136"/>
      <c r="V170" s="112"/>
      <c r="W170" s="108"/>
    </row>
    <row r="171" spans="1:23" x14ac:dyDescent="0.25">
      <c r="A171" s="29"/>
      <c r="B171" s="29"/>
      <c r="C171" s="29"/>
      <c r="D171" s="28"/>
      <c r="E171" s="90"/>
      <c r="F171" s="54"/>
      <c r="G171" s="118"/>
      <c r="H171" s="131"/>
      <c r="I171" s="118"/>
      <c r="J171" s="131"/>
      <c r="K171" s="46"/>
      <c r="L171" s="56"/>
      <c r="M171" s="95"/>
      <c r="N171" s="96"/>
      <c r="O171" s="34"/>
      <c r="P171" s="4"/>
      <c r="Q171" s="9"/>
      <c r="R171" s="101"/>
      <c r="S171" s="152"/>
      <c r="T171" s="136"/>
      <c r="U171" s="136"/>
      <c r="V171" s="112"/>
      <c r="W171" s="108"/>
    </row>
    <row r="172" spans="1:23" x14ac:dyDescent="0.25">
      <c r="A172" s="29"/>
      <c r="B172" s="29"/>
      <c r="C172" s="29"/>
      <c r="D172" s="28"/>
      <c r="E172" s="90"/>
      <c r="F172" s="54"/>
      <c r="G172" s="118"/>
      <c r="H172" s="131"/>
      <c r="I172" s="118"/>
      <c r="J172" s="131"/>
      <c r="K172" s="46"/>
      <c r="L172" s="56"/>
      <c r="M172" s="97"/>
      <c r="N172" s="98"/>
      <c r="O172" s="33"/>
      <c r="P172" s="4"/>
      <c r="Q172" s="9"/>
      <c r="R172" s="101"/>
      <c r="S172" s="152"/>
      <c r="T172" s="136"/>
      <c r="U172" s="136"/>
      <c r="V172" s="112"/>
      <c r="W172" s="108"/>
    </row>
    <row r="173" spans="1:23" x14ac:dyDescent="0.25">
      <c r="A173" s="29"/>
      <c r="B173" s="29"/>
      <c r="C173" s="29"/>
      <c r="D173" s="28"/>
      <c r="E173" s="89"/>
      <c r="F173" s="53"/>
      <c r="G173" s="118"/>
      <c r="H173" s="131"/>
      <c r="I173" s="118"/>
      <c r="J173" s="131"/>
      <c r="K173" s="46"/>
      <c r="L173" s="56"/>
      <c r="M173" s="92"/>
      <c r="N173" s="93"/>
      <c r="O173" s="50"/>
      <c r="P173" s="4"/>
      <c r="Q173" s="145"/>
      <c r="R173" s="23"/>
      <c r="S173" s="152"/>
      <c r="T173" s="136"/>
      <c r="U173" s="136"/>
      <c r="V173" s="112"/>
      <c r="W173" s="108"/>
    </row>
    <row r="174" spans="1:23" x14ac:dyDescent="0.25">
      <c r="A174" s="29"/>
      <c r="B174" s="29"/>
      <c r="C174" s="29"/>
      <c r="D174" s="28"/>
      <c r="E174" s="90"/>
      <c r="F174" s="54"/>
      <c r="G174" s="118"/>
      <c r="H174" s="131"/>
      <c r="I174" s="118"/>
      <c r="J174" s="131"/>
      <c r="K174" s="46"/>
      <c r="L174" s="56"/>
      <c r="M174" s="92"/>
      <c r="N174" s="93"/>
      <c r="O174" s="50"/>
      <c r="P174" s="4"/>
      <c r="Q174" s="9"/>
      <c r="R174" s="104"/>
      <c r="S174" s="152"/>
      <c r="T174" s="136"/>
      <c r="U174" s="136"/>
      <c r="V174" s="112"/>
      <c r="W174" s="108"/>
    </row>
    <row r="175" spans="1:23" x14ac:dyDescent="0.25">
      <c r="A175" s="29"/>
      <c r="B175" s="29"/>
      <c r="C175" s="29"/>
      <c r="D175" s="28"/>
      <c r="E175" s="90"/>
      <c r="F175" s="54"/>
      <c r="G175" s="118"/>
      <c r="H175" s="131"/>
      <c r="I175" s="118"/>
      <c r="J175" s="131"/>
      <c r="K175" s="46"/>
      <c r="L175" s="56"/>
      <c r="M175" s="92"/>
      <c r="N175" s="93"/>
      <c r="O175" s="50"/>
      <c r="P175" s="4"/>
      <c r="Q175" s="9"/>
      <c r="R175" s="104"/>
      <c r="S175" s="152"/>
      <c r="T175" s="136"/>
      <c r="U175" s="136"/>
      <c r="V175" s="112"/>
      <c r="W175" s="108"/>
    </row>
    <row r="176" spans="1:23" x14ac:dyDescent="0.25">
      <c r="A176" s="29"/>
      <c r="B176" s="29"/>
      <c r="C176" s="29"/>
      <c r="D176" s="28"/>
      <c r="E176" s="90"/>
      <c r="F176" s="54"/>
      <c r="G176" s="118"/>
      <c r="H176" s="131"/>
      <c r="I176" s="118"/>
      <c r="J176" s="131"/>
      <c r="K176" s="46"/>
      <c r="L176" s="56"/>
      <c r="M176" s="92"/>
      <c r="N176" s="93"/>
      <c r="O176" s="50"/>
      <c r="P176" s="4"/>
      <c r="Q176" s="145"/>
      <c r="R176" s="23"/>
      <c r="S176" s="152"/>
      <c r="T176" s="136"/>
      <c r="U176" s="136"/>
      <c r="V176" s="112"/>
      <c r="W176" s="108"/>
    </row>
    <row r="177" spans="1:23" x14ac:dyDescent="0.25">
      <c r="A177" s="29"/>
      <c r="B177" s="29"/>
      <c r="C177" s="29"/>
      <c r="D177" s="28"/>
      <c r="E177" s="90"/>
      <c r="F177" s="54"/>
      <c r="G177" s="118"/>
      <c r="H177" s="131"/>
      <c r="I177" s="118"/>
      <c r="J177" s="131"/>
      <c r="K177" s="46"/>
      <c r="L177" s="56"/>
      <c r="M177" s="97"/>
      <c r="N177" s="98"/>
      <c r="O177" s="33"/>
      <c r="P177" s="4"/>
      <c r="Q177" s="145"/>
      <c r="R177" s="101"/>
      <c r="S177" s="152"/>
      <c r="T177" s="136"/>
      <c r="U177" s="136"/>
      <c r="V177" s="112"/>
      <c r="W177" s="108"/>
    </row>
    <row r="178" spans="1:23" x14ac:dyDescent="0.25">
      <c r="A178" s="29"/>
      <c r="B178" s="29"/>
      <c r="C178" s="29"/>
      <c r="D178" s="28"/>
      <c r="E178" s="90"/>
      <c r="F178" s="54"/>
      <c r="G178" s="121"/>
      <c r="H178" s="131"/>
      <c r="I178" s="121"/>
      <c r="J178" s="131"/>
      <c r="K178" s="46"/>
      <c r="L178" s="56"/>
      <c r="M178" s="97"/>
      <c r="N178" s="98"/>
      <c r="O178" s="33"/>
      <c r="P178" s="4"/>
      <c r="Q178" s="145"/>
      <c r="R178" s="101"/>
      <c r="S178" s="10"/>
      <c r="T178" s="136"/>
      <c r="U178" s="136"/>
      <c r="V178" s="112"/>
      <c r="W178" s="108"/>
    </row>
    <row r="179" spans="1:23" x14ac:dyDescent="0.25">
      <c r="A179" s="29"/>
      <c r="B179" s="29"/>
      <c r="C179" s="29"/>
      <c r="D179" s="28"/>
      <c r="E179" s="89"/>
      <c r="F179" s="53"/>
      <c r="G179" s="118"/>
      <c r="H179" s="131"/>
      <c r="I179" s="118"/>
      <c r="J179" s="131"/>
      <c r="K179" s="46"/>
      <c r="L179" s="56"/>
      <c r="M179" s="97"/>
      <c r="N179" s="98"/>
      <c r="O179" s="33"/>
      <c r="P179" s="4"/>
      <c r="Q179" s="145"/>
      <c r="R179" s="104"/>
      <c r="S179" s="152"/>
      <c r="T179" s="136"/>
      <c r="U179" s="136"/>
      <c r="V179" s="112"/>
      <c r="W179" s="108"/>
    </row>
    <row r="180" spans="1:23" x14ac:dyDescent="0.25">
      <c r="A180" s="29"/>
      <c r="B180" s="29"/>
      <c r="C180" s="29"/>
      <c r="D180" s="28"/>
      <c r="E180" s="89"/>
      <c r="F180" s="53"/>
      <c r="G180" s="115"/>
      <c r="H180" s="53"/>
      <c r="I180" s="115"/>
      <c r="J180" s="53"/>
      <c r="K180" s="46"/>
      <c r="L180" s="56"/>
      <c r="M180" s="97"/>
      <c r="N180" s="98"/>
      <c r="O180" s="33"/>
      <c r="P180" s="4"/>
      <c r="Q180" s="145"/>
      <c r="R180" s="104"/>
      <c r="S180" s="152"/>
      <c r="T180" s="136"/>
      <c r="U180" s="136"/>
      <c r="V180" s="112"/>
      <c r="W180" s="108"/>
    </row>
    <row r="181" spans="1:23" x14ac:dyDescent="0.25">
      <c r="A181" s="29"/>
      <c r="B181" s="29"/>
      <c r="C181" s="29"/>
      <c r="D181" s="28"/>
      <c r="E181" s="89"/>
      <c r="F181" s="53"/>
      <c r="G181" s="115"/>
      <c r="H181" s="53"/>
      <c r="I181" s="115"/>
      <c r="J181" s="53"/>
      <c r="K181" s="46"/>
      <c r="L181" s="56"/>
      <c r="M181" s="97"/>
      <c r="N181" s="98"/>
      <c r="O181" s="33"/>
      <c r="P181" s="4"/>
      <c r="Q181" s="9"/>
      <c r="R181" s="104"/>
      <c r="S181" s="152"/>
      <c r="T181" s="136"/>
      <c r="U181" s="136"/>
      <c r="V181" s="112"/>
      <c r="W181" s="108"/>
    </row>
    <row r="182" spans="1:23" x14ac:dyDescent="0.25">
      <c r="A182" s="29"/>
      <c r="B182" s="29"/>
      <c r="C182" s="29"/>
      <c r="D182" s="28"/>
      <c r="E182" s="89"/>
      <c r="F182" s="53"/>
      <c r="G182" s="118"/>
      <c r="H182" s="131"/>
      <c r="I182" s="118"/>
      <c r="J182" s="131"/>
      <c r="K182" s="46"/>
      <c r="L182" s="56"/>
      <c r="M182" s="92"/>
      <c r="N182" s="93"/>
      <c r="O182" s="50"/>
      <c r="P182" s="4"/>
      <c r="Q182" s="9"/>
      <c r="R182" s="104"/>
      <c r="S182" s="152"/>
      <c r="T182" s="136"/>
      <c r="U182" s="136"/>
      <c r="V182" s="112"/>
      <c r="W182" s="108"/>
    </row>
    <row r="183" spans="1:23" x14ac:dyDescent="0.25">
      <c r="A183" s="29"/>
      <c r="B183" s="29"/>
      <c r="C183" s="29"/>
      <c r="D183" s="28"/>
      <c r="E183" s="90"/>
      <c r="F183" s="54"/>
      <c r="G183" s="118"/>
      <c r="H183" s="131"/>
      <c r="I183" s="118"/>
      <c r="J183" s="131"/>
      <c r="K183" s="46"/>
      <c r="L183" s="56"/>
      <c r="M183" s="92"/>
      <c r="N183" s="93"/>
      <c r="O183" s="50"/>
      <c r="P183" s="4"/>
      <c r="Q183" s="145"/>
      <c r="R183" s="104"/>
      <c r="S183" s="152"/>
      <c r="T183" s="136"/>
      <c r="U183" s="136"/>
      <c r="V183" s="112"/>
      <c r="W183" s="108"/>
    </row>
    <row r="184" spans="1:23" x14ac:dyDescent="0.25">
      <c r="A184" s="29"/>
      <c r="B184" s="29"/>
      <c r="C184" s="29"/>
      <c r="D184" s="28"/>
      <c r="E184" s="90"/>
      <c r="F184" s="54"/>
      <c r="G184" s="115"/>
      <c r="H184" s="53"/>
      <c r="I184" s="115"/>
      <c r="J184" s="53"/>
      <c r="K184" s="46"/>
      <c r="L184" s="56"/>
      <c r="M184" s="92"/>
      <c r="N184" s="93"/>
      <c r="O184" s="50"/>
      <c r="P184" s="4"/>
      <c r="Q184" s="9"/>
      <c r="R184" s="104"/>
      <c r="S184" s="152"/>
      <c r="T184" s="136"/>
      <c r="U184" s="136"/>
      <c r="V184" s="112"/>
      <c r="W184" s="108"/>
    </row>
    <row r="185" spans="1:23" x14ac:dyDescent="0.25">
      <c r="A185" s="29"/>
      <c r="B185" s="29"/>
      <c r="C185" s="29"/>
      <c r="D185" s="28"/>
      <c r="E185" s="90"/>
      <c r="F185" s="54"/>
      <c r="G185" s="118"/>
      <c r="H185" s="131"/>
      <c r="I185" s="118"/>
      <c r="J185" s="131"/>
      <c r="K185" s="46"/>
      <c r="L185" s="56"/>
      <c r="M185" s="92"/>
      <c r="N185" s="93"/>
      <c r="O185" s="50"/>
      <c r="P185" s="4"/>
      <c r="Q185" s="9"/>
      <c r="R185" s="104"/>
      <c r="S185" s="152"/>
      <c r="T185" s="136"/>
      <c r="U185" s="136"/>
      <c r="V185" s="112"/>
      <c r="W185" s="108"/>
    </row>
    <row r="186" spans="1:23" x14ac:dyDescent="0.25">
      <c r="A186" s="29"/>
      <c r="B186" s="29"/>
      <c r="C186" s="29"/>
      <c r="D186" s="28"/>
      <c r="E186" s="90"/>
      <c r="F186" s="54"/>
      <c r="G186" s="115"/>
      <c r="H186" s="53"/>
      <c r="I186" s="115"/>
      <c r="J186" s="53"/>
      <c r="K186" s="46"/>
      <c r="L186" s="56"/>
      <c r="M186" s="92"/>
      <c r="N186" s="93"/>
      <c r="O186" s="50"/>
      <c r="P186" s="4"/>
      <c r="Q186" s="9"/>
      <c r="R186" s="23"/>
      <c r="S186" s="10"/>
      <c r="T186" s="136"/>
      <c r="U186" s="136"/>
      <c r="V186" s="112"/>
      <c r="W186" s="108"/>
    </row>
    <row r="187" spans="1:23" x14ac:dyDescent="0.25">
      <c r="A187" s="29"/>
      <c r="B187" s="29"/>
      <c r="C187" s="29"/>
      <c r="D187" s="28"/>
      <c r="E187" s="90"/>
      <c r="F187" s="54"/>
      <c r="G187" s="115"/>
      <c r="H187" s="53"/>
      <c r="I187" s="115"/>
      <c r="J187" s="53"/>
      <c r="K187" s="46"/>
      <c r="L187" s="56"/>
      <c r="M187" s="92"/>
      <c r="N187" s="93"/>
      <c r="O187" s="50"/>
      <c r="P187" s="4"/>
      <c r="Q187" s="9"/>
      <c r="R187" s="101"/>
      <c r="S187" s="152"/>
      <c r="T187" s="136"/>
      <c r="U187" s="136"/>
      <c r="V187" s="112"/>
      <c r="W187" s="108"/>
    </row>
    <row r="188" spans="1:23" x14ac:dyDescent="0.25">
      <c r="A188" s="29"/>
      <c r="B188" s="29"/>
      <c r="C188" s="29"/>
      <c r="D188" s="28"/>
      <c r="E188" s="90"/>
      <c r="F188" s="54"/>
      <c r="G188" s="118"/>
      <c r="H188" s="131"/>
      <c r="I188" s="118"/>
      <c r="J188" s="131"/>
      <c r="K188" s="46"/>
      <c r="L188" s="56"/>
      <c r="M188" s="97"/>
      <c r="N188" s="98"/>
      <c r="O188" s="33"/>
      <c r="P188" s="4"/>
      <c r="Q188" s="145"/>
      <c r="R188" s="23"/>
      <c r="S188" s="152"/>
      <c r="T188" s="136"/>
      <c r="U188" s="136"/>
      <c r="V188" s="112"/>
      <c r="W188" s="108"/>
    </row>
    <row r="189" spans="1:23" x14ac:dyDescent="0.25">
      <c r="A189" s="29"/>
      <c r="B189" s="29"/>
      <c r="C189" s="29"/>
      <c r="D189" s="28"/>
      <c r="E189" s="89"/>
      <c r="F189" s="53"/>
      <c r="G189" s="118"/>
      <c r="H189" s="131"/>
      <c r="I189" s="118"/>
      <c r="J189" s="131"/>
      <c r="K189" s="46"/>
      <c r="L189" s="56"/>
      <c r="M189" s="97"/>
      <c r="N189" s="98"/>
      <c r="O189" s="33"/>
      <c r="P189" s="4"/>
      <c r="Q189" s="145"/>
      <c r="R189" s="101"/>
      <c r="S189" s="152"/>
      <c r="T189" s="136"/>
      <c r="U189" s="136"/>
      <c r="V189" s="112"/>
      <c r="W189" s="108"/>
    </row>
    <row r="190" spans="1:23" x14ac:dyDescent="0.25">
      <c r="A190" s="29"/>
      <c r="B190" s="29"/>
      <c r="C190" s="29"/>
      <c r="D190" s="28"/>
      <c r="E190" s="89"/>
      <c r="F190" s="53"/>
      <c r="G190" s="118"/>
      <c r="H190" s="131"/>
      <c r="I190" s="118"/>
      <c r="J190" s="131"/>
      <c r="K190" s="46"/>
      <c r="L190" s="56"/>
      <c r="M190" s="92"/>
      <c r="N190" s="93"/>
      <c r="O190" s="50"/>
      <c r="P190" s="4"/>
      <c r="Q190" s="9"/>
      <c r="R190" s="104"/>
      <c r="S190" s="152"/>
      <c r="T190" s="136"/>
      <c r="U190" s="136"/>
      <c r="V190" s="112"/>
      <c r="W190" s="108"/>
    </row>
    <row r="191" spans="1:23" x14ac:dyDescent="0.25">
      <c r="A191" s="29"/>
      <c r="B191" s="29"/>
      <c r="C191" s="29"/>
      <c r="D191" s="28"/>
      <c r="E191" s="90"/>
      <c r="F191" s="54"/>
      <c r="G191" s="118"/>
      <c r="H191" s="131"/>
      <c r="I191" s="118"/>
      <c r="J191" s="131"/>
      <c r="K191" s="46"/>
      <c r="L191" s="56"/>
      <c r="M191" s="97"/>
      <c r="N191" s="98"/>
      <c r="O191" s="33"/>
      <c r="P191" s="4"/>
      <c r="Q191" s="145"/>
      <c r="R191" s="104"/>
      <c r="S191" s="10"/>
      <c r="T191" s="136"/>
      <c r="U191" s="136"/>
      <c r="V191" s="112"/>
      <c r="W191" s="108"/>
    </row>
    <row r="192" spans="1:23" x14ac:dyDescent="0.25">
      <c r="A192" s="29"/>
      <c r="B192" s="29"/>
      <c r="C192" s="29"/>
      <c r="D192" s="28"/>
      <c r="E192" s="89"/>
      <c r="F192" s="53"/>
      <c r="G192" s="118"/>
      <c r="H192" s="131"/>
      <c r="I192" s="118"/>
      <c r="J192" s="131"/>
      <c r="K192" s="46"/>
      <c r="L192" s="56"/>
      <c r="M192" s="92"/>
      <c r="N192" s="93"/>
      <c r="O192" s="33"/>
      <c r="P192" s="4"/>
      <c r="Q192" s="145"/>
      <c r="R192" s="23"/>
      <c r="S192" s="152"/>
      <c r="T192" s="136"/>
      <c r="U192" s="136"/>
      <c r="V192" s="112"/>
      <c r="W192" s="108"/>
    </row>
    <row r="193" spans="1:23" x14ac:dyDescent="0.25">
      <c r="A193" s="29"/>
      <c r="B193" s="29"/>
      <c r="C193" s="29"/>
      <c r="D193" s="28"/>
      <c r="E193" s="90"/>
      <c r="F193" s="54"/>
      <c r="G193" s="115"/>
      <c r="H193" s="53"/>
      <c r="I193" s="115"/>
      <c r="J193" s="53"/>
      <c r="K193" s="46"/>
      <c r="L193" s="57"/>
      <c r="M193" s="92"/>
      <c r="N193" s="93"/>
      <c r="O193" s="50"/>
      <c r="P193" s="4"/>
      <c r="Q193" s="9"/>
      <c r="R193" s="23"/>
      <c r="S193" s="152"/>
      <c r="T193" s="136"/>
      <c r="U193" s="136"/>
      <c r="V193" s="112"/>
      <c r="W193" s="108"/>
    </row>
    <row r="194" spans="1:23" x14ac:dyDescent="0.25">
      <c r="A194" s="29"/>
      <c r="B194" s="29"/>
      <c r="C194" s="29"/>
      <c r="D194" s="28"/>
      <c r="E194" s="90"/>
      <c r="F194" s="54"/>
      <c r="G194" s="116"/>
      <c r="H194" s="54"/>
      <c r="I194" s="116"/>
      <c r="J194" s="54"/>
      <c r="K194" s="46"/>
      <c r="L194" s="56"/>
      <c r="M194" s="92"/>
      <c r="N194" s="93"/>
      <c r="O194" s="50"/>
      <c r="P194" s="4"/>
      <c r="Q194" s="9"/>
      <c r="R194" s="23"/>
      <c r="S194" s="152"/>
      <c r="T194" s="136"/>
      <c r="U194" s="136"/>
      <c r="V194" s="112"/>
      <c r="W194" s="108"/>
    </row>
    <row r="195" spans="1:23" x14ac:dyDescent="0.25">
      <c r="A195" s="29"/>
      <c r="B195" s="29"/>
      <c r="C195" s="29"/>
      <c r="D195" s="28"/>
      <c r="E195" s="90"/>
      <c r="F195" s="54"/>
      <c r="G195" s="116"/>
      <c r="H195" s="54"/>
      <c r="I195" s="116"/>
      <c r="J195" s="54"/>
      <c r="K195" s="46"/>
      <c r="L195" s="56"/>
      <c r="M195" s="92"/>
      <c r="N195" s="93"/>
      <c r="O195" s="50"/>
      <c r="P195" s="4"/>
      <c r="Q195" s="9"/>
      <c r="R195" s="104"/>
      <c r="S195" s="152"/>
      <c r="T195" s="136"/>
      <c r="U195" s="136"/>
      <c r="V195" s="112"/>
      <c r="W195" s="108"/>
    </row>
    <row r="196" spans="1:23" x14ac:dyDescent="0.25">
      <c r="A196" s="29"/>
      <c r="B196" s="29"/>
      <c r="C196" s="29"/>
      <c r="D196" s="28"/>
      <c r="E196" s="90"/>
      <c r="F196" s="54"/>
      <c r="G196" s="118"/>
      <c r="H196" s="131"/>
      <c r="I196" s="118"/>
      <c r="J196" s="131"/>
      <c r="K196" s="46"/>
      <c r="L196" s="56"/>
      <c r="M196" s="92"/>
      <c r="N196" s="93"/>
      <c r="O196" s="33"/>
      <c r="P196" s="4"/>
      <c r="Q196" s="9"/>
      <c r="R196" s="104"/>
      <c r="S196" s="10"/>
      <c r="T196" s="136"/>
      <c r="U196" s="136"/>
      <c r="V196" s="112"/>
      <c r="W196" s="108"/>
    </row>
    <row r="197" spans="1:23" x14ac:dyDescent="0.25">
      <c r="A197" s="29"/>
      <c r="B197" s="29"/>
      <c r="C197" s="29"/>
      <c r="D197" s="28"/>
      <c r="E197" s="90"/>
      <c r="F197" s="54"/>
      <c r="G197" s="118"/>
      <c r="H197" s="131"/>
      <c r="I197" s="118"/>
      <c r="J197" s="131"/>
      <c r="K197" s="46"/>
      <c r="L197" s="56"/>
      <c r="M197" s="92"/>
      <c r="N197" s="93"/>
      <c r="O197" s="33"/>
      <c r="P197" s="4"/>
      <c r="Q197" s="9"/>
      <c r="R197" s="101"/>
      <c r="S197" s="10"/>
      <c r="T197" s="136"/>
      <c r="U197" s="136"/>
      <c r="V197" s="112"/>
      <c r="W197" s="108"/>
    </row>
    <row r="198" spans="1:23" x14ac:dyDescent="0.25">
      <c r="A198" s="29"/>
      <c r="B198" s="29"/>
      <c r="C198" s="29"/>
      <c r="D198" s="28"/>
      <c r="E198" s="90"/>
      <c r="F198" s="54"/>
      <c r="G198" s="115"/>
      <c r="H198" s="53"/>
      <c r="I198" s="115"/>
      <c r="J198" s="53"/>
      <c r="K198" s="46"/>
      <c r="L198" s="57"/>
      <c r="M198" s="95"/>
      <c r="N198" s="96"/>
      <c r="O198" s="34"/>
      <c r="P198" s="4"/>
      <c r="Q198" s="9"/>
      <c r="R198" s="101"/>
      <c r="S198" s="10"/>
      <c r="T198" s="136"/>
      <c r="U198" s="136"/>
      <c r="V198" s="112"/>
      <c r="W198" s="108"/>
    </row>
    <row r="199" spans="1:23" x14ac:dyDescent="0.25">
      <c r="A199" s="29"/>
      <c r="B199" s="29"/>
      <c r="C199" s="29"/>
      <c r="D199" s="28"/>
      <c r="E199" s="90"/>
      <c r="F199" s="54"/>
      <c r="G199" s="116"/>
      <c r="H199" s="54"/>
      <c r="I199" s="116"/>
      <c r="J199" s="54"/>
      <c r="K199" s="46"/>
      <c r="L199" s="56"/>
      <c r="M199" s="95"/>
      <c r="N199" s="96"/>
      <c r="O199" s="34"/>
      <c r="P199" s="4"/>
      <c r="Q199" s="145"/>
      <c r="R199" s="23"/>
      <c r="S199" s="10"/>
      <c r="T199" s="136"/>
      <c r="U199" s="136"/>
      <c r="V199" s="112"/>
      <c r="W199" s="108"/>
    </row>
    <row r="200" spans="1:23" x14ac:dyDescent="0.25">
      <c r="A200" s="29"/>
      <c r="B200" s="29"/>
      <c r="C200" s="29"/>
      <c r="D200" s="28"/>
      <c r="E200" s="90"/>
      <c r="F200" s="54"/>
      <c r="G200" s="115"/>
      <c r="H200" s="53"/>
      <c r="I200" s="115"/>
      <c r="J200" s="53"/>
      <c r="K200" s="46"/>
      <c r="L200" s="57"/>
      <c r="M200" s="95"/>
      <c r="N200" s="96"/>
      <c r="O200" s="34"/>
      <c r="P200" s="4"/>
      <c r="Q200" s="9"/>
      <c r="R200" s="104"/>
      <c r="S200" s="152"/>
      <c r="T200" s="136"/>
      <c r="U200" s="136"/>
      <c r="V200" s="112"/>
      <c r="W200" s="108"/>
    </row>
    <row r="201" spans="1:23" x14ac:dyDescent="0.25">
      <c r="A201" s="29"/>
      <c r="B201" s="29"/>
      <c r="C201" s="29"/>
      <c r="D201" s="28"/>
      <c r="E201" s="90"/>
      <c r="F201" s="54"/>
      <c r="G201" s="116"/>
      <c r="H201" s="54"/>
      <c r="I201" s="116"/>
      <c r="J201" s="54"/>
      <c r="K201" s="46"/>
      <c r="L201" s="58"/>
      <c r="M201" s="92"/>
      <c r="N201" s="93"/>
      <c r="O201" s="33"/>
      <c r="P201" s="4"/>
      <c r="Q201" s="9"/>
      <c r="R201" s="23"/>
      <c r="S201" s="10"/>
      <c r="T201" s="136"/>
      <c r="U201" s="136"/>
      <c r="V201" s="112"/>
      <c r="W201" s="108"/>
    </row>
    <row r="202" spans="1:23" x14ac:dyDescent="0.25">
      <c r="A202" s="29"/>
      <c r="B202" s="29"/>
      <c r="C202" s="29"/>
      <c r="D202" s="28"/>
      <c r="E202" s="90"/>
      <c r="F202" s="54"/>
      <c r="G202" s="115"/>
      <c r="H202" s="53"/>
      <c r="I202" s="115"/>
      <c r="J202" s="53"/>
      <c r="K202" s="46"/>
      <c r="L202" s="57"/>
      <c r="M202" s="92"/>
      <c r="N202" s="93"/>
      <c r="O202" s="50"/>
      <c r="P202" s="4"/>
      <c r="Q202" s="9"/>
      <c r="R202" s="101"/>
      <c r="S202" s="10"/>
      <c r="T202" s="136"/>
      <c r="U202" s="136"/>
      <c r="V202" s="112"/>
      <c r="W202" s="108"/>
    </row>
    <row r="203" spans="1:23" x14ac:dyDescent="0.25">
      <c r="A203" s="29"/>
      <c r="B203" s="29"/>
      <c r="C203" s="29"/>
      <c r="D203" s="28"/>
      <c r="E203" s="90"/>
      <c r="F203" s="54"/>
      <c r="G203" s="118"/>
      <c r="H203" s="131"/>
      <c r="I203" s="118"/>
      <c r="J203" s="131"/>
      <c r="K203" s="46"/>
      <c r="L203" s="56"/>
      <c r="M203" s="92"/>
      <c r="N203" s="93"/>
      <c r="O203" s="50"/>
      <c r="P203" s="4"/>
      <c r="Q203" s="9"/>
      <c r="R203" s="23"/>
      <c r="S203" s="10"/>
      <c r="T203" s="136"/>
      <c r="U203" s="136"/>
      <c r="V203" s="112"/>
      <c r="W203" s="108"/>
    </row>
    <row r="204" spans="1:23" x14ac:dyDescent="0.25">
      <c r="A204" s="29"/>
      <c r="B204" s="29"/>
      <c r="C204" s="29"/>
      <c r="D204" s="28"/>
      <c r="E204" s="90"/>
      <c r="F204" s="54"/>
      <c r="G204" s="118"/>
      <c r="H204" s="131"/>
      <c r="I204" s="118"/>
      <c r="J204" s="131"/>
      <c r="K204" s="46"/>
      <c r="L204" s="56"/>
      <c r="M204" s="92"/>
      <c r="N204" s="93"/>
      <c r="O204" s="50"/>
      <c r="P204" s="4"/>
      <c r="Q204" s="9"/>
      <c r="R204" s="101"/>
      <c r="S204" s="10"/>
      <c r="T204" s="136"/>
      <c r="U204" s="136"/>
      <c r="V204" s="112"/>
      <c r="W204" s="108"/>
    </row>
    <row r="205" spans="1:23" x14ac:dyDescent="0.25">
      <c r="A205" s="29"/>
      <c r="B205" s="29"/>
      <c r="C205" s="29"/>
      <c r="D205" s="28"/>
      <c r="E205" s="90"/>
      <c r="F205" s="54"/>
      <c r="G205" s="116"/>
      <c r="H205" s="54"/>
      <c r="I205" s="116"/>
      <c r="J205" s="54"/>
      <c r="K205" s="46"/>
      <c r="L205" s="56"/>
      <c r="M205" s="92"/>
      <c r="N205" s="93"/>
      <c r="O205" s="33"/>
      <c r="P205" s="4"/>
      <c r="Q205" s="9"/>
      <c r="R205" s="104"/>
      <c r="S205" s="152"/>
      <c r="T205" s="136"/>
      <c r="U205" s="136"/>
      <c r="V205" s="112"/>
      <c r="W205" s="108"/>
    </row>
    <row r="206" spans="1:23" x14ac:dyDescent="0.25">
      <c r="A206" s="29"/>
      <c r="B206" s="29"/>
      <c r="C206" s="29"/>
      <c r="D206" s="28"/>
      <c r="E206" s="90"/>
      <c r="F206" s="54"/>
      <c r="G206" s="115"/>
      <c r="H206" s="53"/>
      <c r="I206" s="115"/>
      <c r="J206" s="53"/>
      <c r="K206" s="46"/>
      <c r="L206" s="57"/>
      <c r="M206" s="92"/>
      <c r="N206" s="93"/>
      <c r="O206" s="33"/>
      <c r="P206" s="4"/>
      <c r="Q206" s="145"/>
      <c r="R206" s="101"/>
      <c r="S206" s="152"/>
      <c r="T206" s="136"/>
      <c r="U206" s="136"/>
      <c r="V206" s="112"/>
      <c r="W206" s="108"/>
    </row>
    <row r="207" spans="1:23" x14ac:dyDescent="0.25">
      <c r="A207" s="29"/>
      <c r="B207" s="29"/>
      <c r="C207" s="29"/>
      <c r="D207" s="28"/>
      <c r="E207" s="90"/>
      <c r="F207" s="54"/>
      <c r="G207" s="118"/>
      <c r="H207" s="131"/>
      <c r="I207" s="118"/>
      <c r="J207" s="131"/>
      <c r="K207" s="46"/>
      <c r="L207" s="56"/>
      <c r="M207" s="92"/>
      <c r="N207" s="93"/>
      <c r="O207" s="50"/>
      <c r="P207" s="4"/>
      <c r="Q207" s="9"/>
      <c r="R207" s="23"/>
      <c r="S207" s="152"/>
      <c r="T207" s="136"/>
      <c r="U207" s="136"/>
      <c r="V207" s="112"/>
      <c r="W207" s="108"/>
    </row>
    <row r="208" spans="1:23" x14ac:dyDescent="0.25">
      <c r="A208" s="29"/>
      <c r="B208" s="29"/>
      <c r="C208" s="29"/>
      <c r="D208" s="28"/>
      <c r="E208" s="90"/>
      <c r="F208" s="54"/>
      <c r="G208" s="118"/>
      <c r="H208" s="131"/>
      <c r="I208" s="118"/>
      <c r="J208" s="131"/>
      <c r="K208" s="46"/>
      <c r="L208" s="56"/>
      <c r="M208" s="92"/>
      <c r="N208" s="93"/>
      <c r="O208" s="50"/>
      <c r="P208" s="4"/>
      <c r="Q208" s="9"/>
      <c r="R208" s="101"/>
      <c r="S208" s="10"/>
      <c r="T208" s="136"/>
      <c r="U208" s="136"/>
      <c r="V208" s="112"/>
      <c r="W208" s="108"/>
    </row>
    <row r="209" spans="1:23" x14ac:dyDescent="0.25">
      <c r="A209" s="29"/>
      <c r="B209" s="29"/>
      <c r="C209" s="29"/>
      <c r="D209" s="28"/>
      <c r="E209" s="90"/>
      <c r="F209" s="54"/>
      <c r="G209" s="118"/>
      <c r="H209" s="131"/>
      <c r="I209" s="118"/>
      <c r="J209" s="131"/>
      <c r="K209" s="46"/>
      <c r="L209" s="56"/>
      <c r="M209" s="92"/>
      <c r="N209" s="93"/>
      <c r="O209" s="33"/>
      <c r="P209" s="4"/>
      <c r="Q209" s="145"/>
      <c r="R209" s="101"/>
      <c r="S209" s="152"/>
      <c r="T209" s="136"/>
      <c r="U209" s="136"/>
      <c r="V209" s="112"/>
      <c r="W209" s="108"/>
    </row>
    <row r="210" spans="1:23" x14ac:dyDescent="0.25">
      <c r="A210" s="29"/>
      <c r="B210" s="29"/>
      <c r="C210" s="29"/>
      <c r="D210" s="28"/>
      <c r="E210" s="90"/>
      <c r="F210" s="54"/>
      <c r="G210" s="118"/>
      <c r="H210" s="131"/>
      <c r="I210" s="118"/>
      <c r="J210" s="131"/>
      <c r="K210" s="46"/>
      <c r="L210" s="56"/>
      <c r="M210" s="92"/>
      <c r="N210" s="93"/>
      <c r="O210" s="50"/>
      <c r="P210" s="4"/>
      <c r="Q210" s="145"/>
      <c r="R210" s="104"/>
      <c r="S210" s="10"/>
      <c r="T210" s="136"/>
      <c r="U210" s="136"/>
      <c r="V210" s="112"/>
      <c r="W210" s="108"/>
    </row>
    <row r="211" spans="1:23" x14ac:dyDescent="0.25">
      <c r="A211" s="29"/>
      <c r="B211" s="29"/>
      <c r="C211" s="29"/>
      <c r="D211" s="28"/>
      <c r="E211" s="90"/>
      <c r="F211" s="54"/>
      <c r="G211" s="118"/>
      <c r="H211" s="131"/>
      <c r="I211" s="118"/>
      <c r="J211" s="131"/>
      <c r="K211" s="46"/>
      <c r="L211" s="56"/>
      <c r="M211" s="92"/>
      <c r="N211" s="93"/>
      <c r="O211" s="50"/>
      <c r="P211" s="4"/>
      <c r="Q211" s="9"/>
      <c r="R211" s="104"/>
      <c r="S211" s="152"/>
      <c r="T211" s="136"/>
      <c r="U211" s="136"/>
      <c r="V211" s="112"/>
      <c r="W211" s="108"/>
    </row>
    <row r="212" spans="1:23" x14ac:dyDescent="0.25">
      <c r="A212" s="29"/>
      <c r="B212" s="29"/>
      <c r="C212" s="29"/>
      <c r="D212" s="28"/>
      <c r="E212" s="90"/>
      <c r="F212" s="54"/>
      <c r="G212" s="118"/>
      <c r="H212" s="131"/>
      <c r="I212" s="118"/>
      <c r="J212" s="131"/>
      <c r="K212" s="46"/>
      <c r="L212" s="56"/>
      <c r="M212" s="92"/>
      <c r="N212" s="93"/>
      <c r="O212" s="50"/>
      <c r="P212" s="4"/>
      <c r="Q212" s="9"/>
      <c r="R212" s="104"/>
      <c r="S212" s="152"/>
      <c r="T212" s="136"/>
      <c r="U212" s="136"/>
      <c r="V212" s="112"/>
      <c r="W212" s="108"/>
    </row>
    <row r="213" spans="1:23" x14ac:dyDescent="0.25">
      <c r="A213" s="29"/>
      <c r="B213" s="29"/>
      <c r="C213" s="29"/>
      <c r="D213" s="28"/>
      <c r="E213" s="90"/>
      <c r="F213" s="54"/>
      <c r="G213" s="115"/>
      <c r="H213" s="53"/>
      <c r="I213" s="115"/>
      <c r="J213" s="53"/>
      <c r="K213" s="46"/>
      <c r="L213" s="57"/>
      <c r="M213" s="92"/>
      <c r="N213" s="93"/>
      <c r="O213" s="50"/>
      <c r="P213" s="4"/>
      <c r="Q213" s="9"/>
      <c r="R213" s="104"/>
      <c r="S213" s="10"/>
      <c r="T213" s="136"/>
      <c r="U213" s="136"/>
      <c r="V213" s="112"/>
      <c r="W213" s="108"/>
    </row>
    <row r="214" spans="1:23" x14ac:dyDescent="0.25">
      <c r="A214" s="29"/>
      <c r="B214" s="29"/>
      <c r="C214" s="29"/>
      <c r="D214" s="28"/>
      <c r="E214" s="90"/>
      <c r="F214" s="54"/>
      <c r="G214" s="118"/>
      <c r="H214" s="131"/>
      <c r="I214" s="118"/>
      <c r="J214" s="131"/>
      <c r="K214" s="46"/>
      <c r="L214" s="56"/>
      <c r="M214" s="92"/>
      <c r="N214" s="93"/>
      <c r="O214" s="50"/>
      <c r="P214" s="4"/>
      <c r="Q214" s="9"/>
      <c r="R214" s="104"/>
      <c r="S214" s="152"/>
      <c r="T214" s="136"/>
      <c r="U214" s="136"/>
      <c r="V214" s="112"/>
      <c r="W214" s="108"/>
    </row>
    <row r="215" spans="1:23" x14ac:dyDescent="0.25">
      <c r="A215" s="29"/>
      <c r="B215" s="29"/>
      <c r="C215" s="29"/>
      <c r="D215" s="28"/>
      <c r="E215" s="90"/>
      <c r="F215" s="54"/>
      <c r="G215" s="118"/>
      <c r="H215" s="131"/>
      <c r="I215" s="118"/>
      <c r="J215" s="131"/>
      <c r="K215" s="46"/>
      <c r="L215" s="56"/>
      <c r="M215" s="92"/>
      <c r="N215" s="93"/>
      <c r="O215" s="50"/>
      <c r="P215" s="4"/>
      <c r="Q215" s="9"/>
      <c r="R215" s="101"/>
      <c r="S215" s="10"/>
      <c r="T215" s="136"/>
      <c r="U215" s="136"/>
      <c r="V215" s="112"/>
      <c r="W215" s="108"/>
    </row>
    <row r="216" spans="1:23" x14ac:dyDescent="0.25">
      <c r="A216" s="29"/>
      <c r="B216" s="29"/>
      <c r="C216" s="29"/>
      <c r="D216" s="28"/>
      <c r="E216" s="89"/>
      <c r="F216" s="53"/>
      <c r="G216" s="115"/>
      <c r="H216" s="53"/>
      <c r="I216" s="115"/>
      <c r="J216" s="53"/>
      <c r="K216" s="46"/>
      <c r="L216" s="57"/>
      <c r="M216" s="92"/>
      <c r="N216" s="93"/>
      <c r="O216" s="50"/>
      <c r="P216" s="4"/>
      <c r="Q216" s="145"/>
      <c r="R216" s="23"/>
      <c r="S216" s="10"/>
      <c r="T216" s="136"/>
      <c r="U216" s="136"/>
      <c r="V216" s="112"/>
      <c r="W216" s="108"/>
    </row>
    <row r="217" spans="1:23" x14ac:dyDescent="0.25">
      <c r="A217" s="29"/>
      <c r="B217" s="29"/>
      <c r="C217" s="29"/>
      <c r="D217" s="28"/>
      <c r="E217" s="90"/>
      <c r="F217" s="54"/>
      <c r="G217" s="118"/>
      <c r="H217" s="131"/>
      <c r="I217" s="118"/>
      <c r="J217" s="131"/>
      <c r="K217" s="46"/>
      <c r="L217" s="56"/>
      <c r="M217" s="92"/>
      <c r="N217" s="93"/>
      <c r="O217" s="50"/>
      <c r="P217" s="4"/>
      <c r="Q217" s="9"/>
      <c r="R217" s="104"/>
      <c r="S217" s="152"/>
      <c r="T217" s="136"/>
      <c r="U217" s="136"/>
      <c r="V217" s="112"/>
      <c r="W217" s="108"/>
    </row>
    <row r="218" spans="1:23" x14ac:dyDescent="0.25">
      <c r="A218" s="29"/>
      <c r="B218" s="29"/>
      <c r="C218" s="29"/>
      <c r="D218" s="28"/>
      <c r="E218" s="90"/>
      <c r="F218" s="54"/>
      <c r="G218" s="116"/>
      <c r="H218" s="54"/>
      <c r="I218" s="116"/>
      <c r="J218" s="54"/>
      <c r="K218" s="46"/>
      <c r="L218" s="56"/>
      <c r="M218" s="92"/>
      <c r="N218" s="93"/>
      <c r="O218" s="33"/>
      <c r="P218" s="4"/>
      <c r="Q218" s="145"/>
      <c r="R218" s="23"/>
      <c r="S218" s="10"/>
      <c r="T218" s="136"/>
      <c r="U218" s="136"/>
      <c r="V218" s="112"/>
      <c r="W218" s="108"/>
    </row>
    <row r="219" spans="1:23" x14ac:dyDescent="0.25">
      <c r="A219" s="29"/>
      <c r="B219" s="29"/>
      <c r="C219" s="29"/>
      <c r="D219" s="28"/>
      <c r="E219" s="90"/>
      <c r="F219" s="54"/>
      <c r="G219" s="118"/>
      <c r="H219" s="131"/>
      <c r="I219" s="118"/>
      <c r="J219" s="131"/>
      <c r="K219" s="46"/>
      <c r="L219" s="56"/>
      <c r="M219" s="92"/>
      <c r="N219" s="93"/>
      <c r="O219" s="50"/>
      <c r="P219" s="4"/>
      <c r="Q219" s="9"/>
      <c r="R219" s="104"/>
      <c r="S219" s="10"/>
      <c r="T219" s="136"/>
      <c r="U219" s="136"/>
      <c r="V219" s="112"/>
      <c r="W219" s="108"/>
    </row>
    <row r="220" spans="1:23" x14ac:dyDescent="0.25">
      <c r="A220" s="29"/>
      <c r="B220" s="29"/>
      <c r="C220" s="29"/>
      <c r="D220" s="28"/>
      <c r="E220" s="90"/>
      <c r="F220" s="54"/>
      <c r="G220" s="115"/>
      <c r="H220" s="53"/>
      <c r="I220" s="115"/>
      <c r="J220" s="53"/>
      <c r="K220" s="46"/>
      <c r="L220" s="57"/>
      <c r="M220" s="92"/>
      <c r="N220" s="93"/>
      <c r="O220" s="50"/>
      <c r="P220" s="4"/>
      <c r="Q220" s="145"/>
      <c r="R220" s="23"/>
      <c r="S220" s="152"/>
      <c r="T220" s="136"/>
      <c r="U220" s="136"/>
      <c r="V220" s="112"/>
      <c r="W220" s="108"/>
    </row>
    <row r="221" spans="1:23" x14ac:dyDescent="0.25">
      <c r="A221" s="29"/>
      <c r="B221" s="29"/>
      <c r="C221" s="29"/>
      <c r="D221" s="28"/>
      <c r="E221" s="90"/>
      <c r="F221" s="54"/>
      <c r="G221" s="115"/>
      <c r="H221" s="53"/>
      <c r="I221" s="115"/>
      <c r="J221" s="53"/>
      <c r="K221" s="46"/>
      <c r="L221" s="57"/>
      <c r="M221" s="92"/>
      <c r="N221" s="93"/>
      <c r="O221" s="50"/>
      <c r="P221" s="4"/>
      <c r="Q221" s="9"/>
      <c r="R221" s="101"/>
      <c r="S221" s="10"/>
      <c r="T221" s="136"/>
      <c r="U221" s="136"/>
      <c r="V221" s="112"/>
      <c r="W221" s="108"/>
    </row>
    <row r="222" spans="1:23" x14ac:dyDescent="0.25">
      <c r="A222" s="29"/>
      <c r="B222" s="29"/>
      <c r="C222" s="29"/>
      <c r="D222" s="28"/>
      <c r="E222" s="90"/>
      <c r="F222" s="54"/>
      <c r="G222" s="118"/>
      <c r="H222" s="131"/>
      <c r="I222" s="118"/>
      <c r="J222" s="131"/>
      <c r="K222" s="46"/>
      <c r="L222" s="56"/>
      <c r="M222" s="97"/>
      <c r="N222" s="98"/>
      <c r="O222" s="33"/>
      <c r="P222" s="4"/>
      <c r="Q222" s="9"/>
      <c r="R222" s="104"/>
      <c r="S222" s="152"/>
      <c r="T222" s="136"/>
      <c r="U222" s="136"/>
      <c r="V222" s="112"/>
      <c r="W222" s="108"/>
    </row>
    <row r="223" spans="1:23" x14ac:dyDescent="0.25">
      <c r="A223" s="29"/>
      <c r="B223" s="29"/>
      <c r="C223" s="29"/>
      <c r="D223" s="28"/>
      <c r="E223" s="89"/>
      <c r="F223" s="53"/>
      <c r="G223" s="115"/>
      <c r="H223" s="53"/>
      <c r="I223" s="115"/>
      <c r="J223" s="53"/>
      <c r="K223" s="46"/>
      <c r="L223" s="57"/>
      <c r="M223" s="92"/>
      <c r="N223" s="93"/>
      <c r="O223" s="33"/>
      <c r="P223" s="4"/>
      <c r="Q223" s="9"/>
      <c r="R223" s="104"/>
      <c r="S223" s="10"/>
      <c r="T223" s="136"/>
      <c r="U223" s="136"/>
      <c r="V223" s="112"/>
      <c r="W223" s="108"/>
    </row>
    <row r="224" spans="1:23" x14ac:dyDescent="0.25">
      <c r="A224" s="29"/>
      <c r="B224" s="29"/>
      <c r="C224" s="29"/>
      <c r="D224" s="28"/>
      <c r="E224" s="90"/>
      <c r="F224" s="54"/>
      <c r="G224" s="118"/>
      <c r="H224" s="131"/>
      <c r="I224" s="118"/>
      <c r="J224" s="131"/>
      <c r="K224" s="46"/>
      <c r="L224" s="56"/>
      <c r="M224" s="95"/>
      <c r="N224" s="96"/>
      <c r="O224" s="34"/>
      <c r="P224" s="4"/>
      <c r="Q224" s="9"/>
      <c r="R224" s="104"/>
      <c r="S224" s="10"/>
      <c r="T224" s="136"/>
      <c r="U224" s="136"/>
      <c r="V224" s="112"/>
      <c r="W224" s="108"/>
    </row>
    <row r="225" spans="1:23" x14ac:dyDescent="0.25">
      <c r="A225" s="29"/>
      <c r="B225" s="29"/>
      <c r="C225" s="29"/>
      <c r="D225" s="28"/>
      <c r="E225" s="90"/>
      <c r="F225" s="54"/>
      <c r="G225" s="116"/>
      <c r="H225" s="54"/>
      <c r="I225" s="116"/>
      <c r="J225" s="54"/>
      <c r="K225" s="46"/>
      <c r="L225" s="56"/>
      <c r="M225" s="95"/>
      <c r="N225" s="96"/>
      <c r="O225" s="34"/>
      <c r="P225" s="4"/>
      <c r="Q225" s="9"/>
      <c r="R225" s="101"/>
      <c r="S225" s="152"/>
      <c r="T225" s="136"/>
      <c r="U225" s="136"/>
      <c r="V225" s="112"/>
      <c r="W225" s="108"/>
    </row>
    <row r="226" spans="1:23" x14ac:dyDescent="0.25">
      <c r="A226" s="29"/>
      <c r="B226" s="29"/>
      <c r="C226" s="29"/>
      <c r="D226" s="28"/>
      <c r="E226" s="90"/>
      <c r="F226" s="54"/>
      <c r="G226" s="118"/>
      <c r="H226" s="131"/>
      <c r="I226" s="118"/>
      <c r="J226" s="131"/>
      <c r="K226" s="46"/>
      <c r="L226" s="56"/>
      <c r="M226" s="95"/>
      <c r="N226" s="96"/>
      <c r="O226" s="34"/>
      <c r="P226" s="4"/>
      <c r="Q226" s="145"/>
      <c r="R226" s="101"/>
      <c r="S226" s="152"/>
      <c r="T226" s="136"/>
      <c r="U226" s="136"/>
      <c r="V226" s="112"/>
      <c r="W226" s="108"/>
    </row>
    <row r="227" spans="1:23" x14ac:dyDescent="0.25">
      <c r="A227" s="29"/>
      <c r="B227" s="29"/>
      <c r="C227" s="29"/>
      <c r="D227" s="28"/>
      <c r="E227" s="90"/>
      <c r="F227" s="54"/>
      <c r="G227" s="118"/>
      <c r="H227" s="131"/>
      <c r="I227" s="118"/>
      <c r="J227" s="131"/>
      <c r="K227" s="46"/>
      <c r="L227" s="56"/>
      <c r="M227" s="95"/>
      <c r="N227" s="96"/>
      <c r="O227" s="34"/>
      <c r="P227" s="4"/>
      <c r="Q227" s="9"/>
      <c r="R227" s="104"/>
      <c r="S227" s="10"/>
      <c r="T227" s="136"/>
      <c r="U227" s="136"/>
      <c r="V227" s="112"/>
      <c r="W227" s="108"/>
    </row>
    <row r="228" spans="1:23" x14ac:dyDescent="0.25">
      <c r="A228" s="29"/>
      <c r="B228" s="29"/>
      <c r="C228" s="29"/>
      <c r="D228" s="28"/>
      <c r="E228" s="90"/>
      <c r="F228" s="54"/>
      <c r="G228" s="118"/>
      <c r="H228" s="131"/>
      <c r="I228" s="118"/>
      <c r="J228" s="131"/>
      <c r="K228" s="46"/>
      <c r="L228" s="56"/>
      <c r="M228" s="97"/>
      <c r="N228" s="98"/>
      <c r="O228" s="33"/>
      <c r="P228" s="4"/>
      <c r="Q228" s="9"/>
      <c r="R228" s="23"/>
      <c r="S228" s="10"/>
      <c r="T228" s="136"/>
      <c r="U228" s="136"/>
      <c r="V228" s="112"/>
      <c r="W228" s="108"/>
    </row>
    <row r="229" spans="1:23" x14ac:dyDescent="0.25">
      <c r="A229" s="29"/>
      <c r="B229" s="29"/>
      <c r="C229" s="29"/>
      <c r="D229" s="28"/>
      <c r="E229" s="89"/>
      <c r="F229" s="53"/>
      <c r="G229" s="115"/>
      <c r="H229" s="53"/>
      <c r="I229" s="115"/>
      <c r="J229" s="53"/>
      <c r="K229" s="46"/>
      <c r="L229" s="57"/>
      <c r="M229" s="92"/>
      <c r="N229" s="93"/>
      <c r="O229" s="50"/>
      <c r="P229" s="4"/>
      <c r="Q229" s="9"/>
      <c r="R229" s="101"/>
      <c r="S229" s="10"/>
      <c r="T229" s="136"/>
      <c r="U229" s="136"/>
      <c r="V229" s="112"/>
      <c r="W229" s="108"/>
    </row>
    <row r="230" spans="1:23" x14ac:dyDescent="0.25">
      <c r="A230" s="29"/>
      <c r="B230" s="29"/>
      <c r="C230" s="29"/>
      <c r="D230" s="28"/>
      <c r="E230" s="90"/>
      <c r="F230" s="54"/>
      <c r="G230" s="118"/>
      <c r="H230" s="131"/>
      <c r="I230" s="118"/>
      <c r="J230" s="131"/>
      <c r="K230" s="46"/>
      <c r="L230" s="56"/>
      <c r="M230" s="97"/>
      <c r="N230" s="98"/>
      <c r="O230" s="33"/>
      <c r="P230" s="4"/>
      <c r="Q230" s="9"/>
      <c r="R230" s="23"/>
      <c r="S230" s="10"/>
      <c r="T230" s="136"/>
      <c r="U230" s="136"/>
      <c r="V230" s="112"/>
      <c r="W230" s="108"/>
    </row>
    <row r="231" spans="1:23" x14ac:dyDescent="0.25">
      <c r="A231" s="29"/>
      <c r="B231" s="29"/>
      <c r="C231" s="29"/>
      <c r="D231" s="28"/>
      <c r="E231" s="89"/>
      <c r="F231" s="53"/>
      <c r="G231" s="118"/>
      <c r="H231" s="131"/>
      <c r="I231" s="118"/>
      <c r="J231" s="131"/>
      <c r="K231" s="46"/>
      <c r="L231" s="56"/>
      <c r="M231" s="97"/>
      <c r="N231" s="98"/>
      <c r="O231" s="33"/>
      <c r="P231" s="4"/>
      <c r="Q231" s="9"/>
      <c r="R231" s="101"/>
      <c r="S231" s="152"/>
      <c r="T231" s="136"/>
      <c r="U231" s="136"/>
      <c r="V231" s="112"/>
      <c r="W231" s="108"/>
    </row>
    <row r="232" spans="1:23" x14ac:dyDescent="0.25">
      <c r="A232" s="29"/>
      <c r="B232" s="29"/>
      <c r="C232" s="29"/>
      <c r="D232" s="28"/>
      <c r="E232" s="89"/>
      <c r="F232" s="53"/>
      <c r="G232" s="118"/>
      <c r="H232" s="131"/>
      <c r="I232" s="118"/>
      <c r="J232" s="131"/>
      <c r="K232" s="46"/>
      <c r="L232" s="56"/>
      <c r="M232" s="92"/>
      <c r="N232" s="93"/>
      <c r="O232" s="50"/>
      <c r="P232" s="4"/>
      <c r="Q232" s="145"/>
      <c r="R232" s="104"/>
      <c r="S232" s="10"/>
      <c r="T232" s="136"/>
      <c r="U232" s="136"/>
      <c r="V232" s="112"/>
      <c r="W232" s="108"/>
    </row>
    <row r="233" spans="1:23" x14ac:dyDescent="0.25">
      <c r="A233" s="29"/>
      <c r="B233" s="29"/>
      <c r="C233" s="29"/>
      <c r="D233" s="28"/>
      <c r="E233" s="90"/>
      <c r="F233" s="54"/>
      <c r="G233" s="118"/>
      <c r="H233" s="131"/>
      <c r="I233" s="118"/>
      <c r="J233" s="131"/>
      <c r="K233" s="46"/>
      <c r="L233" s="56"/>
      <c r="M233" s="97"/>
      <c r="N233" s="98"/>
      <c r="O233" s="33"/>
      <c r="P233" s="4"/>
      <c r="Q233" s="9"/>
      <c r="R233" s="104"/>
      <c r="S233" s="152"/>
      <c r="T233" s="136"/>
      <c r="U233" s="136"/>
      <c r="V233" s="112"/>
      <c r="W233" s="108"/>
    </row>
    <row r="234" spans="1:23" x14ac:dyDescent="0.25">
      <c r="A234" s="29"/>
      <c r="B234" s="29"/>
      <c r="C234" s="29"/>
      <c r="D234" s="28"/>
      <c r="E234" s="89"/>
      <c r="F234" s="53"/>
      <c r="G234" s="115"/>
      <c r="H234" s="53"/>
      <c r="I234" s="115"/>
      <c r="J234" s="53"/>
      <c r="K234" s="46"/>
      <c r="L234" s="57"/>
      <c r="M234" s="92"/>
      <c r="N234" s="93"/>
      <c r="O234" s="50"/>
      <c r="P234" s="4"/>
      <c r="Q234" s="9"/>
      <c r="R234" s="23"/>
      <c r="S234" s="152"/>
      <c r="T234" s="136"/>
      <c r="U234" s="136"/>
      <c r="V234" s="112"/>
      <c r="W234" s="108"/>
    </row>
    <row r="235" spans="1:23" x14ac:dyDescent="0.25">
      <c r="A235" s="29"/>
      <c r="B235" s="29"/>
      <c r="C235" s="29"/>
      <c r="D235" s="28"/>
      <c r="E235" s="90"/>
      <c r="F235" s="54"/>
      <c r="G235" s="118"/>
      <c r="H235" s="131"/>
      <c r="I235" s="118"/>
      <c r="J235" s="131"/>
      <c r="K235" s="46"/>
      <c r="L235" s="56"/>
      <c r="M235" s="92"/>
      <c r="N235" s="93"/>
      <c r="O235" s="50"/>
      <c r="P235" s="4"/>
      <c r="Q235" s="145"/>
      <c r="R235" s="101"/>
      <c r="S235" s="152"/>
      <c r="T235" s="136"/>
      <c r="U235" s="136"/>
      <c r="V235" s="112"/>
      <c r="W235" s="108"/>
    </row>
    <row r="236" spans="1:23" x14ac:dyDescent="0.25">
      <c r="A236" s="29"/>
      <c r="B236" s="29"/>
      <c r="C236" s="29"/>
      <c r="D236" s="28"/>
      <c r="E236" s="90"/>
      <c r="F236" s="54"/>
      <c r="G236" s="116"/>
      <c r="H236" s="54"/>
      <c r="I236" s="116"/>
      <c r="J236" s="54"/>
      <c r="K236" s="46"/>
      <c r="L236" s="58"/>
      <c r="M236" s="92"/>
      <c r="N236" s="93"/>
      <c r="O236" s="50"/>
      <c r="P236" s="4"/>
      <c r="Q236" s="145"/>
      <c r="R236" s="104"/>
      <c r="S236" s="152"/>
      <c r="T236" s="136"/>
      <c r="U236" s="136"/>
      <c r="V236" s="112"/>
      <c r="W236" s="108"/>
    </row>
    <row r="237" spans="1:23" x14ac:dyDescent="0.25">
      <c r="A237" s="29"/>
      <c r="B237" s="29"/>
      <c r="C237" s="29"/>
      <c r="D237" s="28"/>
      <c r="E237" s="90"/>
      <c r="F237" s="54"/>
      <c r="G237" s="118"/>
      <c r="H237" s="131"/>
      <c r="I237" s="118"/>
      <c r="J237" s="131"/>
      <c r="K237" s="46"/>
      <c r="L237" s="56"/>
      <c r="M237" s="92"/>
      <c r="N237" s="93"/>
      <c r="O237" s="50"/>
      <c r="P237" s="4"/>
      <c r="Q237" s="145"/>
      <c r="R237" s="101"/>
      <c r="S237" s="152"/>
      <c r="T237" s="136"/>
      <c r="U237" s="136"/>
      <c r="V237" s="112"/>
      <c r="W237" s="108"/>
    </row>
    <row r="238" spans="1:23" x14ac:dyDescent="0.25">
      <c r="A238" s="29"/>
      <c r="B238" s="29"/>
      <c r="C238" s="29"/>
      <c r="D238" s="28"/>
      <c r="E238" s="90"/>
      <c r="F238" s="54"/>
      <c r="G238" s="118"/>
      <c r="H238" s="131"/>
      <c r="I238" s="118"/>
      <c r="J238" s="131"/>
      <c r="K238" s="46"/>
      <c r="L238" s="56"/>
      <c r="M238" s="92"/>
      <c r="N238" s="93"/>
      <c r="O238" s="50"/>
      <c r="P238" s="4"/>
      <c r="Q238" s="145"/>
      <c r="R238" s="101"/>
      <c r="S238" s="152"/>
      <c r="T238" s="136"/>
      <c r="U238" s="136"/>
      <c r="V238" s="112"/>
      <c r="W238" s="108"/>
    </row>
    <row r="239" spans="1:23" x14ac:dyDescent="0.25">
      <c r="A239" s="29"/>
      <c r="B239" s="29"/>
      <c r="C239" s="29"/>
      <c r="D239" s="28"/>
      <c r="E239" s="90"/>
      <c r="F239" s="54"/>
      <c r="G239" s="118"/>
      <c r="H239" s="131"/>
      <c r="I239" s="118"/>
      <c r="J239" s="131"/>
      <c r="K239" s="46"/>
      <c r="L239" s="56"/>
      <c r="M239" s="97"/>
      <c r="N239" s="98"/>
      <c r="O239" s="33"/>
      <c r="P239" s="4"/>
      <c r="Q239" s="9"/>
      <c r="R239" s="101"/>
      <c r="S239" s="152"/>
      <c r="T239" s="136"/>
      <c r="U239" s="136"/>
      <c r="V239" s="112"/>
      <c r="W239" s="108"/>
    </row>
    <row r="240" spans="1:23" x14ac:dyDescent="0.25">
      <c r="A240" s="29"/>
      <c r="B240" s="29"/>
      <c r="C240" s="29"/>
      <c r="D240" s="28"/>
      <c r="E240" s="89"/>
      <c r="F240" s="53"/>
      <c r="G240" s="118"/>
      <c r="H240" s="131"/>
      <c r="I240" s="118"/>
      <c r="J240" s="131"/>
      <c r="K240" s="46"/>
      <c r="L240" s="56"/>
      <c r="M240" s="92"/>
      <c r="N240" s="93"/>
      <c r="O240" s="50"/>
      <c r="P240" s="4"/>
      <c r="Q240" s="9"/>
      <c r="R240" s="23"/>
      <c r="S240" s="152"/>
      <c r="T240" s="136"/>
      <c r="U240" s="136"/>
      <c r="V240" s="112"/>
      <c r="W240" s="108"/>
    </row>
    <row r="241" spans="1:23" x14ac:dyDescent="0.25">
      <c r="A241" s="29"/>
      <c r="B241" s="29"/>
      <c r="C241" s="29"/>
      <c r="D241" s="28"/>
      <c r="E241" s="90"/>
      <c r="F241" s="54"/>
      <c r="G241" s="118"/>
      <c r="H241" s="131"/>
      <c r="I241" s="118"/>
      <c r="J241" s="131"/>
      <c r="K241" s="46"/>
      <c r="L241" s="56"/>
      <c r="M241" s="92"/>
      <c r="N241" s="93"/>
      <c r="O241" s="50"/>
      <c r="P241" s="4"/>
      <c r="Q241" s="9"/>
      <c r="R241" s="23"/>
      <c r="S241" s="152"/>
      <c r="T241" s="136"/>
      <c r="U241" s="136"/>
      <c r="V241" s="112"/>
      <c r="W241" s="108"/>
    </row>
    <row r="242" spans="1:23" x14ac:dyDescent="0.25">
      <c r="A242" s="29"/>
      <c r="B242" s="29"/>
      <c r="C242" s="29"/>
      <c r="D242" s="28"/>
      <c r="E242" s="90"/>
      <c r="F242" s="54"/>
      <c r="G242" s="116"/>
      <c r="H242" s="54"/>
      <c r="I242" s="116"/>
      <c r="J242" s="54"/>
      <c r="K242" s="46"/>
      <c r="L242" s="58"/>
      <c r="M242" s="92"/>
      <c r="N242" s="93"/>
      <c r="O242" s="50"/>
      <c r="P242" s="4"/>
      <c r="Q242" s="9"/>
      <c r="R242" s="23"/>
      <c r="S242" s="152"/>
      <c r="T242" s="136"/>
      <c r="U242" s="136"/>
      <c r="V242" s="112"/>
      <c r="W242" s="108"/>
    </row>
    <row r="243" spans="1:23" x14ac:dyDescent="0.25">
      <c r="A243" s="29"/>
      <c r="B243" s="29"/>
      <c r="C243" s="29"/>
      <c r="D243" s="28"/>
      <c r="E243" s="90"/>
      <c r="F243" s="54"/>
      <c r="G243" s="118"/>
      <c r="H243" s="131"/>
      <c r="I243" s="118"/>
      <c r="J243" s="131"/>
      <c r="K243" s="46"/>
      <c r="L243" s="56"/>
      <c r="M243" s="97"/>
      <c r="N243" s="98"/>
      <c r="O243" s="33"/>
      <c r="P243" s="4"/>
      <c r="Q243" s="9"/>
      <c r="R243" s="101"/>
      <c r="S243" s="152"/>
      <c r="T243" s="136"/>
      <c r="U243" s="136"/>
      <c r="V243" s="112"/>
      <c r="W243" s="108"/>
    </row>
    <row r="244" spans="1:23" x14ac:dyDescent="0.25">
      <c r="A244" s="29"/>
      <c r="B244" s="29"/>
      <c r="C244" s="29"/>
      <c r="D244" s="28"/>
      <c r="E244" s="89"/>
      <c r="F244" s="53"/>
      <c r="G244" s="118"/>
      <c r="H244" s="131"/>
      <c r="I244" s="118"/>
      <c r="J244" s="131"/>
      <c r="K244" s="46"/>
      <c r="L244" s="56"/>
      <c r="M244" s="97"/>
      <c r="N244" s="98"/>
      <c r="O244" s="33"/>
      <c r="P244" s="4"/>
      <c r="Q244" s="9"/>
      <c r="R244" s="101"/>
      <c r="S244" s="152"/>
      <c r="T244" s="136"/>
      <c r="U244" s="136"/>
      <c r="V244" s="112"/>
      <c r="W244" s="108"/>
    </row>
    <row r="245" spans="1:23" x14ac:dyDescent="0.25">
      <c r="A245" s="29"/>
      <c r="B245" s="29"/>
      <c r="C245" s="29"/>
      <c r="D245" s="28"/>
      <c r="E245" s="89"/>
      <c r="F245" s="53"/>
      <c r="G245" s="118"/>
      <c r="H245" s="131"/>
      <c r="I245" s="118"/>
      <c r="J245" s="131"/>
      <c r="K245" s="46"/>
      <c r="L245" s="56"/>
      <c r="M245" s="97"/>
      <c r="N245" s="98"/>
      <c r="O245" s="33"/>
      <c r="P245" s="4"/>
      <c r="Q245" s="9"/>
      <c r="R245" s="23"/>
      <c r="S245" s="152"/>
      <c r="T245" s="136"/>
      <c r="U245" s="136"/>
      <c r="V245" s="112"/>
      <c r="W245" s="108"/>
    </row>
    <row r="246" spans="1:23" x14ac:dyDescent="0.25">
      <c r="A246" s="29"/>
      <c r="B246" s="29"/>
      <c r="C246" s="29"/>
      <c r="D246" s="28"/>
      <c r="E246" s="89"/>
      <c r="F246" s="53"/>
      <c r="G246" s="118"/>
      <c r="H246" s="131"/>
      <c r="I246" s="118"/>
      <c r="J246" s="131"/>
      <c r="K246" s="46"/>
      <c r="L246" s="56"/>
      <c r="M246" s="92"/>
      <c r="N246" s="93"/>
      <c r="O246" s="50"/>
      <c r="P246" s="4"/>
      <c r="Q246" s="9"/>
      <c r="R246" s="23"/>
      <c r="S246" s="152"/>
      <c r="T246" s="136"/>
      <c r="U246" s="136"/>
      <c r="V246" s="112"/>
      <c r="W246" s="108"/>
    </row>
    <row r="247" spans="1:23" x14ac:dyDescent="0.25">
      <c r="A247" s="29"/>
      <c r="B247" s="29"/>
      <c r="C247" s="29"/>
      <c r="D247" s="28"/>
      <c r="E247" s="90"/>
      <c r="F247" s="54"/>
      <c r="G247" s="118"/>
      <c r="H247" s="131"/>
      <c r="I247" s="118"/>
      <c r="J247" s="131"/>
      <c r="K247" s="46"/>
      <c r="L247" s="56"/>
      <c r="M247" s="97"/>
      <c r="N247" s="98"/>
      <c r="O247" s="33"/>
      <c r="P247" s="4"/>
      <c r="Q247" s="9"/>
      <c r="R247" s="101"/>
      <c r="S247" s="10"/>
      <c r="T247" s="136"/>
      <c r="U247" s="136"/>
      <c r="V247" s="112"/>
      <c r="W247" s="108"/>
    </row>
    <row r="248" spans="1:23" x14ac:dyDescent="0.25">
      <c r="A248" s="29"/>
      <c r="B248" s="29"/>
      <c r="C248" s="29"/>
      <c r="D248" s="28"/>
      <c r="E248" s="89"/>
      <c r="F248" s="53"/>
      <c r="G248" s="118"/>
      <c r="H248" s="131"/>
      <c r="I248" s="118"/>
      <c r="J248" s="131"/>
      <c r="K248" s="46"/>
      <c r="L248" s="56"/>
      <c r="M248" s="92"/>
      <c r="N248" s="93"/>
      <c r="O248" s="50"/>
      <c r="P248" s="4"/>
      <c r="Q248" s="9"/>
      <c r="R248" s="101"/>
      <c r="S248" s="152"/>
      <c r="T248" s="136"/>
      <c r="U248" s="136"/>
      <c r="V248" s="112"/>
      <c r="W248" s="108"/>
    </row>
    <row r="249" spans="1:23" x14ac:dyDescent="0.25">
      <c r="A249" s="29"/>
      <c r="B249" s="29"/>
      <c r="C249" s="29"/>
      <c r="D249" s="28"/>
      <c r="E249" s="90"/>
      <c r="F249" s="54"/>
      <c r="G249" s="118"/>
      <c r="H249" s="131"/>
      <c r="I249" s="118"/>
      <c r="J249" s="131"/>
      <c r="K249" s="46"/>
      <c r="L249" s="56"/>
      <c r="M249" s="97"/>
      <c r="N249" s="98"/>
      <c r="O249" s="33"/>
      <c r="P249" s="4"/>
      <c r="Q249" s="9"/>
      <c r="R249" s="101"/>
      <c r="S249" s="152"/>
      <c r="T249" s="136"/>
      <c r="U249" s="136"/>
      <c r="V249" s="112"/>
      <c r="W249" s="108"/>
    </row>
    <row r="250" spans="1:23" x14ac:dyDescent="0.25">
      <c r="A250" s="29"/>
      <c r="B250" s="29"/>
      <c r="C250" s="29"/>
      <c r="D250" s="28"/>
      <c r="E250" s="89"/>
      <c r="F250" s="53"/>
      <c r="G250" s="118"/>
      <c r="H250" s="131"/>
      <c r="I250" s="118"/>
      <c r="J250" s="131"/>
      <c r="K250" s="46"/>
      <c r="L250" s="56"/>
      <c r="M250" s="95"/>
      <c r="N250" s="96"/>
      <c r="O250" s="34"/>
      <c r="P250" s="4"/>
      <c r="Q250" s="9"/>
      <c r="R250" s="104"/>
      <c r="S250" s="152"/>
      <c r="T250" s="136"/>
      <c r="U250" s="136"/>
      <c r="V250" s="112"/>
      <c r="W250" s="108"/>
    </row>
    <row r="251" spans="1:23" x14ac:dyDescent="0.25">
      <c r="A251" s="29"/>
      <c r="B251" s="29"/>
      <c r="C251" s="29"/>
      <c r="D251" s="28"/>
      <c r="E251" s="90"/>
      <c r="F251" s="54"/>
      <c r="G251" s="118"/>
      <c r="H251" s="131"/>
      <c r="I251" s="118"/>
      <c r="J251" s="131"/>
      <c r="K251" s="46"/>
      <c r="L251" s="56"/>
      <c r="M251" s="95"/>
      <c r="N251" s="96"/>
      <c r="O251" s="34"/>
      <c r="P251" s="4"/>
      <c r="Q251" s="145"/>
      <c r="R251" s="23"/>
      <c r="S251" s="152"/>
      <c r="T251" s="136"/>
      <c r="U251" s="136"/>
      <c r="V251" s="112"/>
      <c r="W251" s="108"/>
    </row>
    <row r="252" spans="1:23" x14ac:dyDescent="0.25">
      <c r="A252" s="29"/>
      <c r="B252" s="29"/>
      <c r="C252" s="29"/>
      <c r="D252" s="28"/>
      <c r="E252" s="90"/>
      <c r="F252" s="54"/>
      <c r="G252" s="118"/>
      <c r="H252" s="131"/>
      <c r="I252" s="118"/>
      <c r="J252" s="131"/>
      <c r="K252" s="46"/>
      <c r="L252" s="56"/>
      <c r="M252" s="95"/>
      <c r="N252" s="96"/>
      <c r="O252" s="34"/>
      <c r="P252" s="4"/>
      <c r="Q252" s="145"/>
      <c r="R252" s="23"/>
      <c r="S252" s="152"/>
      <c r="T252" s="136"/>
      <c r="U252" s="136"/>
      <c r="V252" s="112"/>
      <c r="W252" s="108"/>
    </row>
    <row r="253" spans="1:23" x14ac:dyDescent="0.25">
      <c r="A253" s="29"/>
      <c r="B253" s="29"/>
      <c r="C253" s="29"/>
      <c r="D253" s="28"/>
      <c r="E253" s="90"/>
      <c r="F253" s="54"/>
      <c r="G253" s="118"/>
      <c r="H253" s="131"/>
      <c r="I253" s="118"/>
      <c r="J253" s="131"/>
      <c r="K253" s="46"/>
      <c r="L253" s="56"/>
      <c r="M253" s="97"/>
      <c r="N253" s="98"/>
      <c r="O253" s="33"/>
      <c r="P253" s="4"/>
      <c r="Q253" s="9"/>
      <c r="R253" s="101"/>
      <c r="S253" s="152"/>
      <c r="T253" s="136"/>
      <c r="U253" s="136"/>
      <c r="V253" s="112"/>
      <c r="W253" s="108"/>
    </row>
    <row r="254" spans="1:23" x14ac:dyDescent="0.25">
      <c r="A254" s="29"/>
      <c r="B254" s="29"/>
      <c r="C254" s="29"/>
      <c r="D254" s="28"/>
      <c r="G254" s="118"/>
      <c r="H254" s="131"/>
      <c r="I254" s="118"/>
      <c r="J254" s="131"/>
      <c r="K254" s="46"/>
      <c r="L254" s="56"/>
      <c r="M254" s="92"/>
      <c r="N254" s="93"/>
      <c r="O254" s="50"/>
      <c r="P254" s="4"/>
      <c r="Q254" s="145"/>
      <c r="R254" s="101"/>
      <c r="S254" s="152"/>
      <c r="T254" s="136"/>
      <c r="U254" s="136"/>
      <c r="V254" s="112"/>
      <c r="W254" s="108"/>
    </row>
    <row r="255" spans="1:23" x14ac:dyDescent="0.25">
      <c r="A255" s="29"/>
      <c r="B255" s="29"/>
      <c r="C255" s="29"/>
      <c r="D255" s="28"/>
      <c r="E255" s="90"/>
      <c r="F255" s="54"/>
      <c r="G255" s="118"/>
      <c r="H255" s="131"/>
      <c r="I255" s="118"/>
      <c r="J255" s="131"/>
      <c r="K255" s="46"/>
      <c r="L255" s="56"/>
      <c r="M255" s="92"/>
      <c r="N255" s="93"/>
      <c r="O255" s="50"/>
      <c r="P255" s="4"/>
      <c r="Q255" s="145"/>
      <c r="R255" s="23"/>
      <c r="S255" s="152"/>
      <c r="T255" s="136"/>
      <c r="U255" s="136"/>
      <c r="V255" s="112"/>
      <c r="W255" s="108"/>
    </row>
    <row r="256" spans="1:23" x14ac:dyDescent="0.25">
      <c r="A256" s="29"/>
      <c r="B256" s="29"/>
      <c r="C256" s="29"/>
      <c r="D256" s="28"/>
      <c r="E256" s="90"/>
      <c r="F256" s="54"/>
      <c r="G256" s="115"/>
      <c r="H256" s="53"/>
      <c r="I256" s="115"/>
      <c r="J256" s="53"/>
      <c r="K256" s="46"/>
      <c r="L256" s="57"/>
      <c r="M256" s="92"/>
      <c r="N256" s="93"/>
      <c r="O256" s="50"/>
      <c r="P256" s="4"/>
      <c r="Q256" s="9"/>
      <c r="R256" s="104"/>
      <c r="S256" s="152"/>
      <c r="T256" s="136"/>
      <c r="U256" s="136"/>
      <c r="V256" s="112"/>
      <c r="W256" s="108"/>
    </row>
    <row r="257" spans="1:23" x14ac:dyDescent="0.25">
      <c r="A257" s="29"/>
      <c r="B257" s="29"/>
      <c r="C257" s="29"/>
      <c r="D257" s="28"/>
      <c r="E257" s="90"/>
      <c r="F257" s="54"/>
      <c r="G257" s="118"/>
      <c r="H257" s="131"/>
      <c r="I257" s="118"/>
      <c r="J257" s="131"/>
      <c r="K257" s="46"/>
      <c r="L257" s="56"/>
      <c r="M257" s="97"/>
      <c r="N257" s="98"/>
      <c r="O257" s="33"/>
      <c r="P257" s="4"/>
      <c r="Q257" s="9"/>
      <c r="R257" s="101"/>
      <c r="S257" s="152"/>
      <c r="T257" s="136"/>
      <c r="U257" s="136"/>
      <c r="V257" s="112"/>
      <c r="W257" s="108"/>
    </row>
    <row r="258" spans="1:23" x14ac:dyDescent="0.25">
      <c r="A258" s="29"/>
      <c r="B258" s="29"/>
      <c r="C258" s="29"/>
      <c r="D258" s="28"/>
      <c r="E258" s="89"/>
      <c r="F258" s="53"/>
      <c r="G258" s="118"/>
      <c r="H258" s="131"/>
      <c r="I258" s="118"/>
      <c r="J258" s="131"/>
      <c r="K258" s="46"/>
      <c r="L258" s="56"/>
      <c r="M258" s="97"/>
      <c r="N258" s="98"/>
      <c r="O258" s="33"/>
      <c r="P258" s="4"/>
      <c r="Q258" s="9"/>
      <c r="R258" s="23"/>
      <c r="S258" s="152"/>
      <c r="T258" s="136"/>
      <c r="U258" s="136"/>
      <c r="V258" s="112"/>
      <c r="W258" s="108"/>
    </row>
    <row r="259" spans="1:23" x14ac:dyDescent="0.25">
      <c r="A259" s="29"/>
      <c r="B259" s="29"/>
      <c r="C259" s="29"/>
      <c r="D259" s="28"/>
      <c r="E259" s="90"/>
      <c r="F259" s="54"/>
      <c r="G259" s="118"/>
      <c r="H259" s="131"/>
      <c r="I259" s="118"/>
      <c r="J259" s="131"/>
      <c r="K259" s="46"/>
      <c r="L259" s="56"/>
      <c r="M259" s="97"/>
      <c r="N259" s="98"/>
      <c r="O259" s="33"/>
      <c r="P259" s="4"/>
      <c r="Q259" s="145"/>
      <c r="R259" s="104"/>
      <c r="S259" s="152"/>
      <c r="T259" s="136"/>
      <c r="U259" s="136"/>
      <c r="V259" s="112"/>
      <c r="W259" s="108"/>
    </row>
    <row r="260" spans="1:23" x14ac:dyDescent="0.25">
      <c r="A260" s="29"/>
      <c r="B260" s="29"/>
      <c r="C260" s="29"/>
      <c r="D260" s="28"/>
      <c r="E260" s="90"/>
      <c r="F260" s="54"/>
      <c r="G260" s="118"/>
      <c r="H260" s="131"/>
      <c r="I260" s="118"/>
      <c r="J260" s="131"/>
      <c r="K260" s="46"/>
      <c r="L260" s="56"/>
      <c r="M260" s="92"/>
      <c r="N260" s="93"/>
      <c r="O260" s="50"/>
      <c r="P260" s="4"/>
      <c r="Q260" s="9"/>
      <c r="R260" s="104"/>
      <c r="S260" s="152"/>
      <c r="T260" s="136"/>
      <c r="U260" s="136"/>
      <c r="V260" s="112"/>
      <c r="W260" s="108"/>
    </row>
    <row r="261" spans="1:23" x14ac:dyDescent="0.25">
      <c r="A261" s="29"/>
      <c r="B261" s="29"/>
      <c r="C261" s="29"/>
      <c r="D261" s="28"/>
      <c r="E261" s="90"/>
      <c r="F261" s="54"/>
      <c r="G261" s="118"/>
      <c r="H261" s="131"/>
      <c r="I261" s="118"/>
      <c r="J261" s="131"/>
      <c r="K261" s="46"/>
      <c r="L261" s="56"/>
      <c r="M261" s="92"/>
      <c r="N261" s="93"/>
      <c r="O261" s="50"/>
      <c r="P261" s="4"/>
      <c r="Q261" s="9"/>
      <c r="R261" s="104"/>
      <c r="S261" s="152"/>
      <c r="T261" s="136"/>
      <c r="U261" s="136"/>
      <c r="V261" s="112"/>
      <c r="W261" s="108"/>
    </row>
    <row r="262" spans="1:23" x14ac:dyDescent="0.25">
      <c r="A262" s="29"/>
      <c r="B262" s="29"/>
      <c r="C262" s="29"/>
      <c r="D262" s="28"/>
      <c r="E262" s="90"/>
      <c r="F262" s="54"/>
      <c r="G262" s="118"/>
      <c r="H262" s="131"/>
      <c r="I262" s="118"/>
      <c r="J262" s="131"/>
      <c r="K262" s="46"/>
      <c r="L262" s="56"/>
      <c r="M262" s="97"/>
      <c r="N262" s="98"/>
      <c r="O262" s="33"/>
      <c r="P262" s="4"/>
      <c r="Q262" s="9"/>
      <c r="R262" s="23"/>
      <c r="S262" s="10"/>
      <c r="T262" s="136"/>
      <c r="U262" s="136"/>
      <c r="V262" s="112"/>
      <c r="W262" s="108"/>
    </row>
    <row r="263" spans="1:23" x14ac:dyDescent="0.25">
      <c r="A263" s="29"/>
      <c r="B263" s="29"/>
      <c r="C263" s="29"/>
      <c r="D263" s="28"/>
      <c r="E263" s="89"/>
      <c r="F263" s="53"/>
      <c r="G263" s="118"/>
      <c r="H263" s="131"/>
      <c r="I263" s="118"/>
      <c r="J263" s="131"/>
      <c r="K263" s="46"/>
      <c r="L263" s="56"/>
      <c r="M263" s="97"/>
      <c r="N263" s="98"/>
      <c r="O263" s="33"/>
      <c r="P263" s="4"/>
      <c r="Q263" s="9"/>
      <c r="R263" s="104"/>
      <c r="S263" s="152"/>
      <c r="T263" s="136"/>
      <c r="U263" s="136"/>
      <c r="V263" s="112"/>
      <c r="W263" s="108"/>
    </row>
    <row r="264" spans="1:23" x14ac:dyDescent="0.25">
      <c r="A264" s="29"/>
      <c r="B264" s="29"/>
      <c r="C264" s="29"/>
      <c r="D264" s="28"/>
      <c r="E264" s="89"/>
      <c r="F264" s="53"/>
      <c r="G264" s="118"/>
      <c r="H264" s="131"/>
      <c r="I264" s="118"/>
      <c r="J264" s="131"/>
      <c r="K264" s="46"/>
      <c r="L264" s="56"/>
      <c r="M264" s="97"/>
      <c r="N264" s="98"/>
      <c r="O264" s="33"/>
      <c r="P264" s="4"/>
      <c r="Q264" s="9"/>
      <c r="R264" s="101"/>
      <c r="S264" s="152"/>
      <c r="T264" s="136"/>
      <c r="U264" s="136"/>
      <c r="V264" s="112"/>
      <c r="W264" s="108"/>
    </row>
    <row r="265" spans="1:23" x14ac:dyDescent="0.25">
      <c r="A265" s="29"/>
      <c r="B265" s="29"/>
      <c r="C265" s="29"/>
      <c r="D265" s="28"/>
      <c r="E265" s="89"/>
      <c r="F265" s="53"/>
      <c r="G265" s="118"/>
      <c r="H265" s="131"/>
      <c r="I265" s="118"/>
      <c r="J265" s="131"/>
      <c r="K265" s="46"/>
      <c r="L265" s="56"/>
      <c r="M265" s="92"/>
      <c r="N265" s="93"/>
      <c r="O265" s="50"/>
      <c r="P265" s="4"/>
      <c r="Q265" s="9"/>
      <c r="R265" s="23"/>
      <c r="S265" s="152"/>
      <c r="T265" s="136"/>
      <c r="U265" s="136"/>
      <c r="V265" s="112"/>
      <c r="W265" s="108"/>
    </row>
    <row r="266" spans="1:23" x14ac:dyDescent="0.25">
      <c r="A266" s="29"/>
      <c r="B266" s="29"/>
      <c r="C266" s="29"/>
      <c r="D266" s="28"/>
      <c r="E266" s="90"/>
      <c r="F266" s="54"/>
      <c r="G266" s="118"/>
      <c r="H266" s="131"/>
      <c r="I266" s="118"/>
      <c r="J266" s="131"/>
      <c r="K266" s="46"/>
      <c r="L266" s="56"/>
      <c r="M266" s="97"/>
      <c r="N266" s="98"/>
      <c r="O266" s="33"/>
      <c r="P266" s="4"/>
      <c r="Q266" s="9"/>
      <c r="R266" s="23"/>
      <c r="S266" s="152"/>
      <c r="T266" s="136"/>
      <c r="U266" s="136"/>
      <c r="V266" s="112"/>
      <c r="W266" s="108"/>
    </row>
    <row r="267" spans="1:23" x14ac:dyDescent="0.25">
      <c r="A267" s="29"/>
      <c r="B267" s="29"/>
      <c r="C267" s="29"/>
      <c r="D267" s="28"/>
      <c r="E267" s="90"/>
      <c r="F267" s="54"/>
      <c r="G267" s="118"/>
      <c r="H267" s="131"/>
      <c r="I267" s="118"/>
      <c r="J267" s="131"/>
      <c r="K267" s="46"/>
      <c r="L267" s="56"/>
      <c r="M267" s="92"/>
      <c r="N267" s="93"/>
      <c r="O267" s="50"/>
      <c r="P267" s="4"/>
      <c r="Q267" s="145"/>
      <c r="R267" s="23"/>
      <c r="S267" s="10"/>
      <c r="T267" s="136"/>
      <c r="U267" s="136"/>
      <c r="V267" s="112"/>
      <c r="W267" s="108"/>
    </row>
    <row r="268" spans="1:23" x14ac:dyDescent="0.25">
      <c r="A268" s="29"/>
      <c r="B268" s="29"/>
      <c r="C268" s="29"/>
      <c r="D268" s="28"/>
      <c r="E268" s="90"/>
      <c r="F268" s="54"/>
      <c r="G268" s="118"/>
      <c r="H268" s="131"/>
      <c r="I268" s="118"/>
      <c r="J268" s="131"/>
      <c r="K268" s="46"/>
      <c r="L268" s="56"/>
      <c r="M268" s="92"/>
      <c r="N268" s="93"/>
      <c r="O268" s="50"/>
      <c r="P268" s="4"/>
      <c r="Q268" s="145"/>
      <c r="R268" s="104"/>
      <c r="S268" s="152"/>
      <c r="T268" s="136"/>
      <c r="U268" s="136"/>
      <c r="V268" s="112"/>
      <c r="W268" s="108"/>
    </row>
    <row r="269" spans="1:23" x14ac:dyDescent="0.25">
      <c r="A269" s="29"/>
      <c r="B269" s="29"/>
      <c r="C269" s="29"/>
      <c r="D269" s="28"/>
      <c r="E269" s="90"/>
      <c r="F269" s="54"/>
      <c r="G269" s="116"/>
      <c r="H269" s="54"/>
      <c r="I269" s="116"/>
      <c r="J269" s="54"/>
      <c r="K269" s="46"/>
      <c r="L269" s="56"/>
      <c r="M269" s="92"/>
      <c r="N269" s="93"/>
      <c r="O269" s="50"/>
      <c r="P269" s="4"/>
      <c r="Q269" s="9"/>
      <c r="R269" s="104"/>
      <c r="S269" s="10"/>
      <c r="T269" s="136"/>
      <c r="U269" s="136"/>
      <c r="V269" s="112"/>
      <c r="W269" s="108"/>
    </row>
    <row r="270" spans="1:23" x14ac:dyDescent="0.25">
      <c r="A270" s="29"/>
      <c r="B270" s="29"/>
      <c r="C270" s="29"/>
      <c r="D270" s="28"/>
      <c r="E270" s="90"/>
      <c r="F270" s="54"/>
      <c r="G270" s="118"/>
      <c r="H270" s="131"/>
      <c r="I270" s="118"/>
      <c r="J270" s="131"/>
      <c r="K270" s="46"/>
      <c r="L270" s="56"/>
      <c r="M270" s="92"/>
      <c r="N270" s="93"/>
      <c r="O270" s="50"/>
      <c r="P270" s="4"/>
      <c r="Q270" s="145"/>
      <c r="R270" s="104"/>
      <c r="S270" s="152"/>
      <c r="T270" s="136"/>
      <c r="U270" s="136"/>
      <c r="V270" s="112"/>
      <c r="W270" s="108"/>
    </row>
    <row r="271" spans="1:23" x14ac:dyDescent="0.25">
      <c r="A271" s="29"/>
      <c r="B271" s="29"/>
      <c r="C271" s="29"/>
      <c r="D271" s="28"/>
      <c r="E271" s="90"/>
      <c r="F271" s="54"/>
      <c r="G271" s="118"/>
      <c r="H271" s="131"/>
      <c r="I271" s="118"/>
      <c r="J271" s="131"/>
      <c r="K271" s="46"/>
      <c r="L271" s="56"/>
      <c r="M271" s="92"/>
      <c r="N271" s="93"/>
      <c r="O271" s="50"/>
      <c r="P271" s="4"/>
      <c r="Q271" s="9"/>
      <c r="R271" s="104"/>
      <c r="S271" s="152"/>
      <c r="T271" s="136"/>
      <c r="U271" s="136"/>
      <c r="V271" s="112"/>
      <c r="W271" s="108"/>
    </row>
    <row r="272" spans="1:23" x14ac:dyDescent="0.25">
      <c r="A272" s="29"/>
      <c r="B272" s="29"/>
      <c r="C272" s="29"/>
      <c r="D272" s="28"/>
      <c r="E272" s="90"/>
      <c r="F272" s="54"/>
      <c r="G272" s="118"/>
      <c r="H272" s="131"/>
      <c r="I272" s="118"/>
      <c r="J272" s="131"/>
      <c r="K272" s="46"/>
      <c r="L272" s="56"/>
      <c r="M272" s="97"/>
      <c r="N272" s="98"/>
      <c r="O272" s="33"/>
      <c r="P272" s="4"/>
      <c r="Q272" s="9"/>
      <c r="R272" s="23"/>
      <c r="S272" s="152"/>
      <c r="T272" s="136"/>
      <c r="U272" s="136"/>
      <c r="V272" s="112"/>
      <c r="W272" s="108"/>
    </row>
    <row r="273" spans="1:23" x14ac:dyDescent="0.25">
      <c r="A273" s="29"/>
      <c r="B273" s="29"/>
      <c r="C273" s="29"/>
      <c r="D273" s="28"/>
      <c r="E273" s="89"/>
      <c r="F273" s="53"/>
      <c r="G273" s="118"/>
      <c r="H273" s="131"/>
      <c r="I273" s="118"/>
      <c r="J273" s="131"/>
      <c r="K273" s="46"/>
      <c r="L273" s="56"/>
      <c r="M273" s="97"/>
      <c r="N273" s="98"/>
      <c r="O273" s="33"/>
      <c r="P273" s="4"/>
      <c r="Q273" s="9"/>
      <c r="R273" s="23"/>
      <c r="S273" s="10"/>
      <c r="T273" s="136"/>
      <c r="U273" s="136"/>
      <c r="V273" s="112"/>
      <c r="W273" s="108"/>
    </row>
    <row r="274" spans="1:23" x14ac:dyDescent="0.25">
      <c r="A274" s="29"/>
      <c r="B274" s="29"/>
      <c r="C274" s="29"/>
      <c r="D274" s="28"/>
      <c r="E274" s="89"/>
      <c r="F274" s="53"/>
      <c r="G274" s="118"/>
      <c r="H274" s="131"/>
      <c r="I274" s="118"/>
      <c r="J274" s="131"/>
      <c r="K274" s="46"/>
      <c r="L274" s="56"/>
      <c r="M274" s="97"/>
      <c r="N274" s="98"/>
      <c r="O274" s="33"/>
      <c r="P274" s="4"/>
      <c r="Q274" s="9"/>
      <c r="R274" s="101"/>
      <c r="S274" s="152"/>
      <c r="T274" s="136"/>
      <c r="U274" s="136"/>
      <c r="V274" s="112"/>
      <c r="W274" s="108"/>
    </row>
    <row r="275" spans="1:23" x14ac:dyDescent="0.25">
      <c r="A275" s="29"/>
      <c r="B275" s="29"/>
      <c r="C275" s="29"/>
      <c r="D275" s="28"/>
      <c r="E275" s="90"/>
      <c r="F275" s="54"/>
      <c r="G275" s="118"/>
      <c r="H275" s="131"/>
      <c r="I275" s="118"/>
      <c r="J275" s="131"/>
      <c r="K275" s="46"/>
      <c r="L275" s="56"/>
      <c r="M275" s="97"/>
      <c r="N275" s="98"/>
      <c r="O275" s="33"/>
      <c r="P275" s="4"/>
      <c r="Q275" s="9"/>
      <c r="R275" s="104"/>
      <c r="S275" s="152"/>
      <c r="T275" s="136"/>
      <c r="U275" s="136"/>
      <c r="V275" s="112"/>
      <c r="W275" s="108"/>
    </row>
    <row r="276" spans="1:23" x14ac:dyDescent="0.25">
      <c r="A276" s="29"/>
      <c r="B276" s="29"/>
      <c r="C276" s="29"/>
      <c r="D276" s="28"/>
      <c r="G276" s="118"/>
      <c r="H276" s="131"/>
      <c r="I276" s="118"/>
      <c r="J276" s="131"/>
      <c r="K276" s="46"/>
      <c r="L276" s="56"/>
      <c r="M276" s="92"/>
      <c r="N276" s="93"/>
      <c r="O276" s="50"/>
      <c r="P276" s="4"/>
      <c r="Q276" s="9"/>
      <c r="R276" s="101"/>
      <c r="S276" s="10"/>
      <c r="T276" s="136"/>
      <c r="U276" s="136"/>
      <c r="V276" s="112"/>
      <c r="W276" s="108"/>
    </row>
    <row r="277" spans="1:23" x14ac:dyDescent="0.25">
      <c r="A277" s="29"/>
      <c r="B277" s="29"/>
      <c r="C277" s="29"/>
      <c r="D277" s="28"/>
      <c r="E277" s="90"/>
      <c r="F277" s="54"/>
      <c r="G277" s="118"/>
      <c r="H277" s="131"/>
      <c r="I277" s="118"/>
      <c r="J277" s="131"/>
      <c r="K277" s="46"/>
      <c r="L277" s="56"/>
      <c r="M277" s="97"/>
      <c r="N277" s="98"/>
      <c r="O277" s="33"/>
      <c r="P277" s="4"/>
      <c r="Q277" s="9"/>
      <c r="R277" s="101"/>
      <c r="S277" s="10"/>
      <c r="T277" s="136"/>
      <c r="U277" s="136"/>
      <c r="V277" s="112"/>
      <c r="W277" s="108"/>
    </row>
    <row r="278" spans="1:23" x14ac:dyDescent="0.25">
      <c r="A278" s="29"/>
      <c r="B278" s="29"/>
      <c r="C278" s="29"/>
      <c r="D278" s="28"/>
      <c r="E278" s="89"/>
      <c r="F278" s="53"/>
      <c r="G278" s="118"/>
      <c r="H278" s="131"/>
      <c r="I278" s="118"/>
      <c r="J278" s="131"/>
      <c r="K278" s="46"/>
      <c r="L278" s="56"/>
      <c r="M278" s="97"/>
      <c r="N278" s="98"/>
      <c r="O278" s="33"/>
      <c r="P278" s="4"/>
      <c r="Q278" s="9"/>
      <c r="R278" s="101"/>
      <c r="S278" s="152"/>
      <c r="T278" s="136"/>
      <c r="U278" s="136"/>
      <c r="V278" s="112"/>
      <c r="W278" s="108"/>
    </row>
    <row r="279" spans="1:23" x14ac:dyDescent="0.25">
      <c r="A279" s="29"/>
      <c r="B279" s="29"/>
      <c r="C279" s="29"/>
      <c r="D279" s="28"/>
      <c r="E279" s="89"/>
      <c r="F279" s="53"/>
      <c r="G279" s="118"/>
      <c r="H279" s="131"/>
      <c r="I279" s="118"/>
      <c r="J279" s="131"/>
      <c r="K279" s="46"/>
      <c r="L279" s="56"/>
      <c r="M279" s="92"/>
      <c r="N279" s="93"/>
      <c r="O279" s="50"/>
      <c r="P279" s="4"/>
      <c r="Q279" s="9"/>
      <c r="R279" s="101"/>
      <c r="S279" s="152"/>
      <c r="T279" s="136"/>
      <c r="U279" s="136"/>
      <c r="V279" s="112"/>
      <c r="W279" s="108"/>
    </row>
    <row r="280" spans="1:23" x14ac:dyDescent="0.25">
      <c r="A280" s="29"/>
      <c r="B280" s="29"/>
      <c r="C280" s="29"/>
      <c r="D280" s="28"/>
      <c r="E280" s="90"/>
      <c r="F280" s="54"/>
      <c r="G280" s="118"/>
      <c r="H280" s="131"/>
      <c r="I280" s="118"/>
      <c r="J280" s="131"/>
      <c r="K280" s="46"/>
      <c r="L280" s="56"/>
      <c r="M280" s="97"/>
      <c r="N280" s="98"/>
      <c r="O280" s="33"/>
      <c r="P280" s="4"/>
      <c r="Q280" s="145"/>
      <c r="R280" s="101"/>
      <c r="S280" s="10"/>
      <c r="T280" s="136"/>
      <c r="U280" s="136"/>
      <c r="V280" s="112"/>
      <c r="W280" s="108"/>
    </row>
    <row r="281" spans="1:23" x14ac:dyDescent="0.25">
      <c r="A281" s="29"/>
      <c r="B281" s="29"/>
      <c r="C281" s="29"/>
      <c r="D281" s="28"/>
      <c r="E281" s="89"/>
      <c r="F281" s="53"/>
      <c r="G281" s="118"/>
      <c r="H281" s="131"/>
      <c r="I281" s="118"/>
      <c r="J281" s="131"/>
      <c r="K281" s="46"/>
      <c r="L281" s="56"/>
      <c r="M281" s="97"/>
      <c r="N281" s="98"/>
      <c r="O281" s="33"/>
      <c r="P281" s="4"/>
      <c r="Q281" s="145"/>
      <c r="R281" s="101"/>
      <c r="S281" s="10"/>
      <c r="T281" s="136"/>
      <c r="U281" s="136"/>
      <c r="V281" s="112"/>
      <c r="W281" s="108"/>
    </row>
    <row r="282" spans="1:23" x14ac:dyDescent="0.25">
      <c r="A282" s="29"/>
      <c r="B282" s="29"/>
      <c r="C282" s="29"/>
      <c r="D282" s="28"/>
      <c r="E282" s="89"/>
      <c r="F282" s="53"/>
      <c r="G282" s="118"/>
      <c r="H282" s="131"/>
      <c r="I282" s="118"/>
      <c r="J282" s="131"/>
      <c r="K282" s="46"/>
      <c r="L282" s="56"/>
      <c r="M282" s="97"/>
      <c r="N282" s="98"/>
      <c r="O282" s="33"/>
      <c r="P282" s="4"/>
      <c r="Q282" s="9"/>
      <c r="R282" s="23"/>
      <c r="S282" s="152"/>
      <c r="T282" s="136"/>
      <c r="U282" s="136"/>
      <c r="V282" s="112"/>
      <c r="W282" s="108"/>
    </row>
    <row r="283" spans="1:23" x14ac:dyDescent="0.25">
      <c r="A283" s="29"/>
      <c r="B283" s="29"/>
      <c r="C283" s="29"/>
      <c r="D283" s="28"/>
      <c r="E283" s="89"/>
      <c r="F283" s="53"/>
      <c r="G283" s="118"/>
      <c r="H283" s="131"/>
      <c r="I283" s="118"/>
      <c r="J283" s="131"/>
      <c r="K283" s="46"/>
      <c r="L283" s="56"/>
      <c r="M283" s="97"/>
      <c r="N283" s="98"/>
      <c r="O283" s="33"/>
      <c r="P283" s="4"/>
      <c r="Q283" s="9"/>
      <c r="R283" s="104"/>
      <c r="S283" s="152"/>
      <c r="T283" s="136"/>
      <c r="U283" s="136"/>
      <c r="V283" s="112"/>
      <c r="W283" s="108"/>
    </row>
    <row r="284" spans="1:23" x14ac:dyDescent="0.25">
      <c r="A284" s="29"/>
      <c r="B284" s="29"/>
      <c r="C284" s="29"/>
      <c r="D284" s="28"/>
      <c r="E284" s="89"/>
      <c r="F284" s="53"/>
      <c r="G284" s="118"/>
      <c r="H284" s="131"/>
      <c r="I284" s="118"/>
      <c r="J284" s="131"/>
      <c r="K284" s="46"/>
      <c r="L284" s="56"/>
      <c r="M284" s="97"/>
      <c r="N284" s="98"/>
      <c r="O284" s="33"/>
      <c r="P284" s="4"/>
      <c r="Q284" s="9"/>
      <c r="R284" s="23"/>
      <c r="S284" s="10"/>
      <c r="T284" s="136"/>
      <c r="U284" s="136"/>
      <c r="V284" s="112"/>
      <c r="W284" s="108"/>
    </row>
    <row r="285" spans="1:23" x14ac:dyDescent="0.25">
      <c r="A285" s="29"/>
      <c r="B285" s="29"/>
      <c r="C285" s="29"/>
      <c r="D285" s="28"/>
      <c r="E285" s="89"/>
      <c r="F285" s="53"/>
      <c r="G285" s="118"/>
      <c r="H285" s="131"/>
      <c r="I285" s="118"/>
      <c r="J285" s="131"/>
      <c r="K285" s="46"/>
      <c r="L285" s="56"/>
      <c r="M285" s="97"/>
      <c r="N285" s="98"/>
      <c r="O285" s="33"/>
      <c r="P285" s="4"/>
      <c r="Q285" s="9"/>
      <c r="R285" s="23"/>
      <c r="S285" s="10"/>
      <c r="T285" s="136"/>
      <c r="U285" s="136"/>
      <c r="V285" s="112"/>
      <c r="W285" s="108"/>
    </row>
    <row r="286" spans="1:23" x14ac:dyDescent="0.25">
      <c r="A286" s="29"/>
      <c r="B286" s="29"/>
      <c r="C286" s="29"/>
      <c r="D286" s="28"/>
      <c r="E286" s="89"/>
      <c r="F286" s="53"/>
      <c r="G286" s="115"/>
      <c r="H286" s="53"/>
      <c r="I286" s="115"/>
      <c r="J286" s="53"/>
      <c r="K286" s="46"/>
      <c r="L286" s="57"/>
      <c r="M286" s="95"/>
      <c r="N286" s="96"/>
      <c r="O286" s="34"/>
      <c r="P286" s="4"/>
      <c r="Q286" s="9"/>
      <c r="R286" s="23"/>
      <c r="S286" s="10"/>
      <c r="T286" s="136"/>
      <c r="U286" s="136"/>
      <c r="V286" s="112"/>
      <c r="W286" s="108"/>
    </row>
    <row r="287" spans="1:23" x14ac:dyDescent="0.25">
      <c r="A287" s="29"/>
      <c r="B287" s="29"/>
      <c r="C287" s="29"/>
      <c r="D287" s="28"/>
      <c r="E287" s="90"/>
      <c r="F287" s="54"/>
      <c r="G287" s="118"/>
      <c r="H287" s="131"/>
      <c r="I287" s="118"/>
      <c r="J287" s="131"/>
      <c r="K287" s="46"/>
      <c r="L287" s="56"/>
      <c r="M287" s="95"/>
      <c r="N287" s="96"/>
      <c r="O287" s="34"/>
      <c r="P287" s="4"/>
      <c r="Q287" s="9"/>
      <c r="R287" s="101"/>
      <c r="S287" s="10"/>
      <c r="T287" s="136"/>
      <c r="U287" s="136"/>
      <c r="V287" s="112"/>
      <c r="W287" s="108"/>
    </row>
    <row r="288" spans="1:23" x14ac:dyDescent="0.25">
      <c r="A288" s="29"/>
      <c r="B288" s="29"/>
      <c r="C288" s="29"/>
      <c r="D288" s="28"/>
      <c r="E288" s="90"/>
      <c r="F288" s="54"/>
      <c r="G288" s="118"/>
      <c r="H288" s="131"/>
      <c r="I288" s="118"/>
      <c r="J288" s="131"/>
      <c r="K288" s="46"/>
      <c r="L288" s="56"/>
      <c r="M288" s="95"/>
      <c r="N288" s="96"/>
      <c r="O288" s="34"/>
      <c r="P288" s="4"/>
      <c r="Q288" s="9"/>
      <c r="R288" s="104"/>
      <c r="S288" s="10"/>
      <c r="T288" s="136"/>
      <c r="U288" s="136"/>
      <c r="V288" s="112"/>
      <c r="W288" s="108"/>
    </row>
    <row r="289" spans="1:23" x14ac:dyDescent="0.25">
      <c r="A289" s="29"/>
      <c r="B289" s="29"/>
      <c r="C289" s="29"/>
      <c r="D289" s="28"/>
      <c r="E289" s="89"/>
      <c r="F289" s="53"/>
      <c r="G289" s="118"/>
      <c r="H289" s="131"/>
      <c r="I289" s="118"/>
      <c r="J289" s="131"/>
      <c r="K289" s="46"/>
      <c r="L289" s="56"/>
      <c r="M289" s="95"/>
      <c r="N289" s="96"/>
      <c r="O289" s="34"/>
      <c r="P289" s="4"/>
      <c r="Q289" s="9"/>
      <c r="R289" s="23"/>
      <c r="S289" s="152"/>
      <c r="T289" s="136"/>
      <c r="U289" s="136"/>
      <c r="V289" s="112"/>
      <c r="W289" s="108"/>
    </row>
    <row r="290" spans="1:23" x14ac:dyDescent="0.25">
      <c r="A290" s="29"/>
      <c r="B290" s="29"/>
      <c r="C290" s="29"/>
      <c r="D290" s="28"/>
      <c r="E290" s="89"/>
      <c r="F290" s="53"/>
      <c r="G290" s="118"/>
      <c r="H290" s="131"/>
      <c r="I290" s="118"/>
      <c r="J290" s="131"/>
      <c r="K290" s="46"/>
      <c r="L290" s="56"/>
      <c r="M290" s="95"/>
      <c r="N290" s="96"/>
      <c r="O290" s="34"/>
      <c r="P290" s="4"/>
      <c r="Q290" s="9"/>
      <c r="R290" s="23"/>
      <c r="S290" s="10"/>
      <c r="T290" s="136"/>
      <c r="U290" s="136"/>
      <c r="V290" s="112"/>
      <c r="W290" s="108"/>
    </row>
    <row r="291" spans="1:23" x14ac:dyDescent="0.25">
      <c r="A291" s="29"/>
      <c r="B291" s="29"/>
      <c r="C291" s="29"/>
      <c r="D291" s="28"/>
      <c r="E291" s="90"/>
      <c r="F291" s="54"/>
      <c r="G291" s="118"/>
      <c r="H291" s="131"/>
      <c r="I291" s="118"/>
      <c r="J291" s="131"/>
      <c r="K291" s="43"/>
      <c r="L291" s="56"/>
      <c r="M291" s="95"/>
      <c r="N291" s="96"/>
      <c r="O291" s="34"/>
      <c r="P291" s="4"/>
      <c r="Q291" s="9"/>
      <c r="R291" s="23"/>
      <c r="S291" s="10"/>
      <c r="T291" s="136"/>
      <c r="U291" s="136"/>
      <c r="V291" s="112"/>
      <c r="W291" s="108"/>
    </row>
    <row r="292" spans="1:23" x14ac:dyDescent="0.25">
      <c r="A292" s="29"/>
      <c r="B292" s="29"/>
      <c r="C292" s="29"/>
      <c r="D292" s="28"/>
      <c r="E292" s="89"/>
      <c r="F292" s="53"/>
      <c r="G292" s="118"/>
      <c r="H292" s="131"/>
      <c r="I292" s="118"/>
      <c r="J292" s="131"/>
      <c r="K292" s="46"/>
      <c r="L292" s="56"/>
      <c r="M292" s="92"/>
      <c r="N292" s="93"/>
      <c r="O292" s="50"/>
      <c r="P292" s="4"/>
      <c r="Q292" s="9"/>
      <c r="R292" s="101"/>
      <c r="S292" s="10"/>
      <c r="T292" s="136"/>
      <c r="U292" s="136"/>
      <c r="V292" s="112"/>
      <c r="W292" s="108"/>
    </row>
    <row r="293" spans="1:23" x14ac:dyDescent="0.25">
      <c r="A293" s="29"/>
      <c r="B293" s="29"/>
      <c r="C293" s="29"/>
      <c r="D293" s="28"/>
      <c r="E293" s="90"/>
      <c r="F293" s="54"/>
      <c r="G293" s="116"/>
      <c r="H293" s="54"/>
      <c r="I293" s="116"/>
      <c r="J293" s="54"/>
      <c r="K293" s="46"/>
      <c r="L293" s="56"/>
      <c r="M293" s="92"/>
      <c r="N293" s="93"/>
      <c r="O293" s="33"/>
      <c r="P293" s="4"/>
      <c r="Q293" s="9"/>
      <c r="R293" s="101"/>
      <c r="S293" s="10"/>
      <c r="T293" s="10"/>
      <c r="U293" s="10"/>
      <c r="W293" s="108"/>
    </row>
    <row r="294" spans="1:23" x14ac:dyDescent="0.25">
      <c r="A294" s="29"/>
      <c r="B294" s="29"/>
      <c r="C294" s="29"/>
      <c r="D294" s="28"/>
      <c r="E294" s="90"/>
      <c r="F294" s="54"/>
      <c r="G294" s="118"/>
      <c r="H294" s="131"/>
      <c r="I294" s="118"/>
      <c r="J294" s="131"/>
      <c r="K294" s="46"/>
      <c r="L294" s="56"/>
      <c r="M294" s="92"/>
      <c r="N294" s="93"/>
      <c r="O294" s="50"/>
      <c r="P294" s="4"/>
      <c r="Q294" s="145"/>
      <c r="R294" s="101"/>
      <c r="S294" s="10"/>
      <c r="T294" s="136"/>
      <c r="U294" s="136"/>
      <c r="V294" s="112"/>
      <c r="W294" s="108"/>
    </row>
    <row r="295" spans="1:23" x14ac:dyDescent="0.25">
      <c r="A295" s="29"/>
      <c r="B295" s="29"/>
      <c r="C295" s="29"/>
      <c r="D295" s="28"/>
      <c r="E295" s="90"/>
      <c r="F295" s="54"/>
      <c r="G295" s="118"/>
      <c r="H295" s="131"/>
      <c r="I295" s="118"/>
      <c r="J295" s="131"/>
      <c r="K295" s="46"/>
      <c r="L295" s="56"/>
      <c r="M295" s="92"/>
      <c r="N295" s="93"/>
      <c r="O295" s="50"/>
      <c r="P295" s="4"/>
      <c r="Q295" s="9"/>
      <c r="R295" s="101"/>
      <c r="S295" s="152"/>
      <c r="T295" s="136"/>
      <c r="U295" s="136"/>
      <c r="V295" s="112"/>
      <c r="W295" s="108"/>
    </row>
    <row r="296" spans="1:23" x14ac:dyDescent="0.25">
      <c r="A296" s="29"/>
      <c r="B296" s="29"/>
      <c r="C296" s="29"/>
      <c r="D296" s="28"/>
      <c r="E296" s="90"/>
      <c r="F296" s="54"/>
      <c r="G296" s="118"/>
      <c r="H296" s="131"/>
      <c r="I296" s="118"/>
      <c r="J296" s="131"/>
      <c r="K296" s="46"/>
      <c r="L296" s="56"/>
      <c r="M296" s="92"/>
      <c r="N296" s="93"/>
      <c r="O296" s="33"/>
      <c r="P296" s="4"/>
      <c r="Q296" s="145"/>
      <c r="R296" s="23"/>
      <c r="S296" s="10"/>
      <c r="T296" s="136"/>
      <c r="U296" s="136"/>
      <c r="V296" s="112"/>
      <c r="W296" s="108"/>
    </row>
    <row r="297" spans="1:23" x14ac:dyDescent="0.25">
      <c r="A297" s="29"/>
      <c r="B297" s="29"/>
      <c r="C297" s="29"/>
      <c r="D297" s="28"/>
      <c r="E297" s="90"/>
      <c r="F297" s="54"/>
      <c r="G297" s="118"/>
      <c r="H297" s="131"/>
      <c r="I297" s="118"/>
      <c r="J297" s="131"/>
      <c r="K297" s="46"/>
      <c r="L297" s="56"/>
      <c r="M297" s="92"/>
      <c r="N297" s="93"/>
      <c r="O297" s="50"/>
      <c r="P297" s="4"/>
      <c r="Q297" s="9"/>
      <c r="R297" s="101"/>
      <c r="S297" s="152"/>
      <c r="T297" s="136"/>
      <c r="U297" s="136"/>
      <c r="V297" s="112"/>
      <c r="W297" s="108"/>
    </row>
    <row r="298" spans="1:23" x14ac:dyDescent="0.25">
      <c r="A298" s="29"/>
      <c r="B298" s="29"/>
      <c r="C298" s="29"/>
      <c r="D298" s="28"/>
      <c r="E298" s="90"/>
      <c r="F298" s="54"/>
      <c r="G298" s="118"/>
      <c r="H298" s="131"/>
      <c r="I298" s="118"/>
      <c r="J298" s="131"/>
      <c r="K298" s="46"/>
      <c r="L298" s="56"/>
      <c r="M298" s="92"/>
      <c r="N298" s="93"/>
      <c r="O298" s="50"/>
      <c r="P298" s="4"/>
      <c r="Q298" s="9"/>
      <c r="R298" s="23"/>
      <c r="S298" s="10"/>
      <c r="T298" s="136"/>
      <c r="U298" s="136"/>
      <c r="V298" s="112"/>
      <c r="W298" s="108"/>
    </row>
    <row r="299" spans="1:23" x14ac:dyDescent="0.25">
      <c r="A299" s="29"/>
      <c r="B299" s="29"/>
      <c r="C299" s="29"/>
      <c r="D299" s="28"/>
      <c r="E299" s="90"/>
      <c r="F299" s="54"/>
      <c r="G299" s="115"/>
      <c r="H299" s="53"/>
      <c r="I299" s="115"/>
      <c r="J299" s="53"/>
      <c r="K299" s="46"/>
      <c r="L299" s="57"/>
      <c r="M299" s="92"/>
      <c r="N299" s="93"/>
      <c r="O299" s="50"/>
      <c r="P299" s="4"/>
      <c r="Q299" s="9"/>
      <c r="R299" s="101"/>
      <c r="S299" s="10"/>
      <c r="T299" s="136"/>
      <c r="U299" s="136"/>
      <c r="V299" s="112"/>
      <c r="W299" s="108"/>
    </row>
    <row r="300" spans="1:23" x14ac:dyDescent="0.25">
      <c r="A300" s="29"/>
      <c r="B300" s="29"/>
      <c r="C300" s="29"/>
      <c r="D300" s="28"/>
      <c r="E300" s="90"/>
      <c r="F300" s="54"/>
      <c r="G300" s="118"/>
      <c r="H300" s="131"/>
      <c r="I300" s="118"/>
      <c r="J300" s="131"/>
      <c r="K300" s="46"/>
      <c r="L300" s="56"/>
      <c r="M300" s="92"/>
      <c r="N300" s="93"/>
      <c r="O300" s="50"/>
      <c r="P300" s="4"/>
      <c r="Q300" s="9"/>
      <c r="R300" s="101"/>
      <c r="S300" s="10"/>
      <c r="T300" s="136"/>
      <c r="U300" s="136"/>
      <c r="V300" s="112"/>
      <c r="W300" s="108"/>
    </row>
    <row r="301" spans="1:23" x14ac:dyDescent="0.25">
      <c r="A301" s="29"/>
      <c r="B301" s="29"/>
      <c r="C301" s="29"/>
      <c r="D301" s="28"/>
      <c r="E301" s="90"/>
      <c r="F301" s="54"/>
      <c r="G301" s="118"/>
      <c r="H301" s="131"/>
      <c r="I301" s="118"/>
      <c r="J301" s="131"/>
      <c r="K301" s="46"/>
      <c r="L301" s="56"/>
      <c r="M301" s="92"/>
      <c r="N301" s="93"/>
      <c r="O301" s="50"/>
      <c r="P301" s="4"/>
      <c r="Q301" s="9"/>
      <c r="R301" s="104"/>
      <c r="S301" s="10"/>
      <c r="T301" s="136"/>
      <c r="U301" s="136"/>
      <c r="V301" s="112"/>
      <c r="W301" s="108"/>
    </row>
    <row r="302" spans="1:23" x14ac:dyDescent="0.25">
      <c r="A302" s="29"/>
      <c r="B302" s="29"/>
      <c r="C302" s="29"/>
      <c r="D302" s="28"/>
      <c r="E302" s="90"/>
      <c r="F302" s="54"/>
      <c r="G302" s="118"/>
      <c r="H302" s="131"/>
      <c r="I302" s="118"/>
      <c r="J302" s="131"/>
      <c r="K302" s="46"/>
      <c r="L302" s="56"/>
      <c r="M302" s="92"/>
      <c r="N302" s="93"/>
      <c r="O302" s="50"/>
      <c r="P302" s="4"/>
      <c r="Q302" s="9"/>
      <c r="R302" s="23"/>
      <c r="S302" s="10"/>
      <c r="T302" s="136"/>
      <c r="U302" s="136"/>
      <c r="V302" s="112"/>
      <c r="W302" s="108"/>
    </row>
    <row r="303" spans="1:23" x14ac:dyDescent="0.25">
      <c r="A303" s="29"/>
      <c r="B303" s="29"/>
      <c r="C303" s="29"/>
      <c r="D303" s="28"/>
      <c r="E303" s="90"/>
      <c r="F303" s="54"/>
      <c r="G303" s="118"/>
      <c r="H303" s="131"/>
      <c r="I303" s="118"/>
      <c r="J303" s="131"/>
      <c r="K303" s="46"/>
      <c r="L303" s="56"/>
      <c r="M303" s="92"/>
      <c r="N303" s="93"/>
      <c r="O303" s="50"/>
      <c r="P303" s="4"/>
      <c r="Q303" s="9"/>
      <c r="R303" s="23"/>
      <c r="S303" s="10"/>
      <c r="T303" s="136"/>
      <c r="U303" s="136"/>
      <c r="V303" s="112"/>
      <c r="W303" s="108"/>
    </row>
    <row r="304" spans="1:23" x14ac:dyDescent="0.25">
      <c r="A304" s="29"/>
      <c r="B304" s="29"/>
      <c r="C304" s="29"/>
      <c r="D304" s="28"/>
      <c r="E304" s="90"/>
      <c r="F304" s="54"/>
      <c r="G304" s="115"/>
      <c r="H304" s="53"/>
      <c r="I304" s="115"/>
      <c r="J304" s="53"/>
      <c r="K304" s="46"/>
      <c r="L304" s="57"/>
      <c r="M304" s="97"/>
      <c r="N304" s="98"/>
      <c r="O304" s="33"/>
      <c r="P304" s="4"/>
      <c r="Q304" s="9"/>
      <c r="R304" s="104"/>
      <c r="S304" s="10"/>
      <c r="T304" s="136"/>
      <c r="U304" s="136"/>
      <c r="V304" s="112"/>
      <c r="W304" s="108"/>
    </row>
    <row r="305" spans="1:23" x14ac:dyDescent="0.25">
      <c r="A305" s="29"/>
      <c r="B305" s="29"/>
      <c r="C305" s="29"/>
      <c r="D305" s="28"/>
      <c r="E305" s="89"/>
      <c r="F305" s="53"/>
      <c r="G305" s="116"/>
      <c r="H305" s="54"/>
      <c r="I305" s="116"/>
      <c r="J305" s="54"/>
      <c r="K305" s="46"/>
      <c r="L305" s="56"/>
      <c r="M305" s="92"/>
      <c r="N305" s="93"/>
      <c r="O305" s="33"/>
      <c r="P305" s="4"/>
      <c r="Q305" s="9"/>
      <c r="R305" s="23"/>
      <c r="S305" s="10"/>
      <c r="T305" s="136"/>
      <c r="U305" s="136"/>
      <c r="V305" s="112"/>
      <c r="W305" s="108"/>
    </row>
    <row r="306" spans="1:23" x14ac:dyDescent="0.25">
      <c r="A306" s="29"/>
      <c r="B306" s="29"/>
      <c r="C306" s="29"/>
      <c r="D306" s="28"/>
      <c r="E306" s="90"/>
      <c r="F306" s="54"/>
      <c r="G306" s="116"/>
      <c r="H306" s="54"/>
      <c r="I306" s="116"/>
      <c r="J306" s="54"/>
      <c r="K306" s="46"/>
      <c r="L306" s="56"/>
      <c r="M306" s="92"/>
      <c r="N306" s="93"/>
      <c r="O306" s="50"/>
      <c r="P306" s="4"/>
      <c r="Q306" s="9"/>
      <c r="R306" s="104"/>
      <c r="S306" s="152"/>
      <c r="T306" s="136"/>
      <c r="U306" s="136"/>
      <c r="V306" s="112"/>
      <c r="W306" s="108"/>
    </row>
    <row r="307" spans="1:23" x14ac:dyDescent="0.25">
      <c r="A307" s="29"/>
      <c r="B307" s="29"/>
      <c r="C307" s="29"/>
      <c r="D307" s="28"/>
      <c r="E307" s="90"/>
      <c r="F307" s="54"/>
      <c r="G307" s="118"/>
      <c r="H307" s="131"/>
      <c r="I307" s="118"/>
      <c r="J307" s="131"/>
      <c r="K307" s="46"/>
      <c r="L307" s="56"/>
      <c r="M307" s="92"/>
      <c r="N307" s="93"/>
      <c r="O307" s="50"/>
      <c r="P307" s="4"/>
      <c r="Q307" s="9"/>
      <c r="R307" s="101"/>
      <c r="S307" s="10"/>
      <c r="T307" s="136"/>
      <c r="U307" s="136"/>
      <c r="V307" s="112"/>
      <c r="W307" s="108"/>
    </row>
    <row r="308" spans="1:23" x14ac:dyDescent="0.25">
      <c r="A308" s="29"/>
      <c r="B308" s="29"/>
      <c r="C308" s="29"/>
      <c r="D308" s="28"/>
      <c r="E308" s="90"/>
      <c r="F308" s="54"/>
      <c r="G308" s="118"/>
      <c r="H308" s="131"/>
      <c r="I308" s="118"/>
      <c r="J308" s="131"/>
      <c r="K308" s="46"/>
      <c r="L308" s="56"/>
      <c r="M308" s="92"/>
      <c r="N308" s="93"/>
      <c r="O308" s="50"/>
      <c r="P308" s="4"/>
      <c r="Q308" s="9"/>
      <c r="R308" s="101"/>
      <c r="S308" s="10"/>
      <c r="T308" s="136"/>
      <c r="U308" s="136"/>
      <c r="V308" s="112"/>
      <c r="W308" s="108"/>
    </row>
    <row r="309" spans="1:23" x14ac:dyDescent="0.25">
      <c r="A309" s="29"/>
      <c r="B309" s="29"/>
      <c r="C309" s="29"/>
      <c r="D309" s="28"/>
      <c r="E309" s="90"/>
      <c r="F309" s="54"/>
      <c r="G309" s="118"/>
      <c r="H309" s="131"/>
      <c r="I309" s="118"/>
      <c r="J309" s="131"/>
      <c r="K309" s="46"/>
      <c r="L309" s="56"/>
      <c r="M309" s="92"/>
      <c r="N309" s="93"/>
      <c r="O309" s="50"/>
      <c r="P309" s="4"/>
      <c r="Q309" s="145"/>
      <c r="R309" s="101"/>
      <c r="S309" s="10"/>
      <c r="T309" s="136"/>
      <c r="U309" s="136"/>
      <c r="V309" s="112"/>
      <c r="W309" s="108"/>
    </row>
    <row r="310" spans="1:23" x14ac:dyDescent="0.25">
      <c r="A310" s="29"/>
      <c r="B310" s="29"/>
      <c r="C310" s="29"/>
      <c r="D310" s="28"/>
      <c r="E310" s="90"/>
      <c r="F310" s="54"/>
      <c r="G310" s="115"/>
      <c r="H310" s="53"/>
      <c r="I310" s="115"/>
      <c r="J310" s="53"/>
      <c r="K310" s="46"/>
      <c r="L310" s="56"/>
      <c r="M310" s="97"/>
      <c r="N310" s="98"/>
      <c r="O310" s="33"/>
      <c r="P310" s="4"/>
      <c r="Q310" s="145"/>
      <c r="R310" s="101"/>
      <c r="S310" s="10"/>
      <c r="T310" s="136"/>
      <c r="U310" s="136"/>
      <c r="V310" s="112"/>
      <c r="W310" s="108"/>
    </row>
    <row r="311" spans="1:23" x14ac:dyDescent="0.25">
      <c r="A311" s="29"/>
      <c r="B311" s="29"/>
      <c r="C311" s="29"/>
      <c r="D311" s="28"/>
      <c r="E311" s="90"/>
      <c r="F311" s="54"/>
      <c r="G311" s="118"/>
      <c r="H311" s="131"/>
      <c r="I311" s="118"/>
      <c r="J311" s="131"/>
      <c r="K311" s="46"/>
      <c r="L311" s="56"/>
      <c r="M311" s="97"/>
      <c r="N311" s="98"/>
      <c r="O311" s="33"/>
      <c r="P311" s="4"/>
      <c r="Q311" s="9"/>
      <c r="R311" s="101"/>
      <c r="S311" s="10"/>
      <c r="T311" s="136"/>
      <c r="U311" s="136"/>
      <c r="V311" s="112"/>
      <c r="W311" s="108"/>
    </row>
    <row r="312" spans="1:23" x14ac:dyDescent="0.25">
      <c r="A312" s="29"/>
      <c r="B312" s="29"/>
      <c r="C312" s="29"/>
      <c r="D312" s="28"/>
      <c r="G312" s="118"/>
      <c r="H312" s="131"/>
      <c r="I312" s="118"/>
      <c r="J312" s="131"/>
      <c r="K312" s="46"/>
      <c r="L312" s="56"/>
      <c r="M312" s="92"/>
      <c r="N312" s="93"/>
      <c r="O312" s="50"/>
      <c r="P312" s="4"/>
      <c r="Q312" s="9"/>
      <c r="R312" s="101"/>
      <c r="S312" s="10"/>
      <c r="T312" s="136"/>
      <c r="U312" s="136"/>
      <c r="V312" s="112"/>
      <c r="W312" s="108"/>
    </row>
    <row r="313" spans="1:23" x14ac:dyDescent="0.25">
      <c r="A313" s="29"/>
      <c r="B313" s="29"/>
      <c r="C313" s="29"/>
      <c r="D313" s="28"/>
      <c r="E313" s="90"/>
      <c r="F313" s="54"/>
      <c r="G313" s="118"/>
      <c r="H313" s="131"/>
      <c r="I313" s="118"/>
      <c r="J313" s="131"/>
      <c r="K313" s="46"/>
      <c r="L313" s="56"/>
      <c r="M313" s="92"/>
      <c r="N313" s="93"/>
      <c r="O313" s="50"/>
      <c r="P313" s="4"/>
      <c r="Q313" s="9"/>
      <c r="R313" s="101"/>
      <c r="S313" s="10"/>
      <c r="T313" s="136"/>
      <c r="U313" s="136"/>
      <c r="V313" s="112"/>
      <c r="W313" s="108"/>
    </row>
    <row r="314" spans="1:23" x14ac:dyDescent="0.25">
      <c r="A314" s="29"/>
      <c r="B314" s="29"/>
      <c r="C314" s="29"/>
      <c r="D314" s="28"/>
      <c r="E314" s="90"/>
      <c r="F314" s="54"/>
      <c r="G314" s="118"/>
      <c r="H314" s="131"/>
      <c r="I314" s="118"/>
      <c r="J314" s="131"/>
      <c r="K314" s="46"/>
      <c r="L314" s="56"/>
      <c r="M314" s="92"/>
      <c r="N314" s="93"/>
      <c r="O314" s="50"/>
      <c r="P314" s="4"/>
      <c r="Q314" s="9"/>
      <c r="R314" s="101"/>
      <c r="S314" s="10"/>
      <c r="T314" s="136"/>
      <c r="U314" s="136"/>
      <c r="V314" s="112"/>
      <c r="W314" s="108"/>
    </row>
    <row r="315" spans="1:23" x14ac:dyDescent="0.25">
      <c r="A315" s="29"/>
      <c r="B315" s="29"/>
      <c r="C315" s="29"/>
      <c r="D315" s="28"/>
      <c r="E315" s="90"/>
      <c r="F315" s="54"/>
      <c r="G315" s="118"/>
      <c r="H315" s="131"/>
      <c r="I315" s="118"/>
      <c r="J315" s="131"/>
      <c r="K315" s="46"/>
      <c r="L315" s="56"/>
      <c r="M315" s="99"/>
      <c r="N315" s="100"/>
      <c r="O315" s="35"/>
      <c r="P315" s="4"/>
      <c r="Q315" s="9"/>
      <c r="R315" s="101"/>
      <c r="S315" s="10"/>
      <c r="T315" s="136"/>
      <c r="U315" s="136"/>
      <c r="V315" s="112"/>
      <c r="W315" s="108"/>
    </row>
    <row r="316" spans="1:23" x14ac:dyDescent="0.25">
      <c r="A316" s="29"/>
      <c r="B316" s="29"/>
      <c r="C316" s="29"/>
      <c r="D316" s="28"/>
      <c r="E316" s="90"/>
      <c r="F316" s="54"/>
      <c r="G316" s="118"/>
      <c r="H316" s="131"/>
      <c r="I316" s="118"/>
      <c r="J316" s="131"/>
      <c r="K316" s="43"/>
      <c r="L316" s="56"/>
      <c r="M316" s="99"/>
      <c r="N316" s="100"/>
      <c r="O316" s="35"/>
      <c r="P316" s="4"/>
      <c r="Q316" s="9"/>
      <c r="R316" s="104"/>
      <c r="S316" s="10"/>
      <c r="T316" s="136"/>
      <c r="U316" s="136"/>
      <c r="V316" s="112"/>
      <c r="W316" s="108"/>
    </row>
    <row r="317" spans="1:23" x14ac:dyDescent="0.25">
      <c r="A317" s="1"/>
      <c r="B317" s="1"/>
      <c r="C317" s="1"/>
      <c r="D317" s="78"/>
      <c r="E317" s="89"/>
      <c r="F317" s="53"/>
      <c r="G317" s="116"/>
      <c r="H317" s="54"/>
      <c r="I317" s="116"/>
      <c r="J317" s="54"/>
      <c r="K317" s="43"/>
      <c r="L317" s="56"/>
      <c r="M317" s="99"/>
      <c r="N317" s="100"/>
      <c r="O317" s="35"/>
      <c r="P317" s="4"/>
      <c r="Q317" s="145"/>
      <c r="R317" s="104"/>
      <c r="S317" s="10"/>
      <c r="T317" s="136"/>
      <c r="U317" s="136"/>
      <c r="V317" s="112"/>
      <c r="W317" s="108"/>
    </row>
    <row r="318" spans="1:23" x14ac:dyDescent="0.25">
      <c r="A318" s="1"/>
      <c r="B318" s="1"/>
      <c r="C318" s="1"/>
      <c r="D318" s="78"/>
      <c r="E318" s="90"/>
      <c r="F318" s="54"/>
      <c r="G318" s="118"/>
      <c r="H318" s="131"/>
      <c r="I318" s="118"/>
      <c r="J318" s="131"/>
      <c r="K318" s="43"/>
      <c r="L318" s="56"/>
      <c r="M318" s="99"/>
      <c r="N318" s="100"/>
      <c r="O318" s="35"/>
      <c r="P318" s="4"/>
      <c r="Q318" s="9"/>
      <c r="R318" s="23"/>
      <c r="S318" s="10"/>
      <c r="T318" s="10"/>
      <c r="U318" s="10"/>
      <c r="V318" s="40"/>
      <c r="W318" s="108"/>
    </row>
    <row r="319" spans="1:23" x14ac:dyDescent="0.25">
      <c r="A319" s="1"/>
      <c r="B319" s="1"/>
      <c r="C319" s="1"/>
      <c r="D319" s="78"/>
      <c r="E319" s="89"/>
      <c r="F319" s="53"/>
      <c r="G319" s="118"/>
      <c r="H319" s="131"/>
      <c r="I319" s="118"/>
      <c r="J319" s="131"/>
      <c r="K319" s="43"/>
      <c r="L319" s="56"/>
      <c r="M319" s="95"/>
      <c r="N319" s="96"/>
      <c r="O319" s="34"/>
      <c r="P319" s="4"/>
      <c r="Q319" s="9"/>
      <c r="R319" s="23"/>
      <c r="S319" s="10"/>
      <c r="T319" s="152"/>
      <c r="U319" s="10"/>
      <c r="V319" s="40"/>
      <c r="W319" s="108"/>
    </row>
    <row r="320" spans="1:23" x14ac:dyDescent="0.25">
      <c r="A320" s="1"/>
      <c r="B320" s="1"/>
      <c r="C320" s="1"/>
      <c r="D320" s="78"/>
      <c r="E320" s="89"/>
      <c r="F320" s="53"/>
      <c r="G320" s="118"/>
      <c r="H320" s="131"/>
      <c r="I320" s="118"/>
      <c r="J320" s="131"/>
      <c r="K320" s="43"/>
      <c r="L320" s="56"/>
      <c r="M320" s="99"/>
      <c r="N320" s="100"/>
      <c r="O320" s="35"/>
      <c r="P320" s="4"/>
      <c r="Q320" s="9"/>
      <c r="R320" s="104"/>
      <c r="S320" s="10"/>
      <c r="T320" s="10"/>
      <c r="U320" s="10"/>
      <c r="V320" s="40"/>
      <c r="W320" s="108"/>
    </row>
    <row r="321" spans="1:23" x14ac:dyDescent="0.25">
      <c r="A321" s="1"/>
      <c r="B321" s="1"/>
      <c r="C321" s="1"/>
      <c r="D321" s="78"/>
      <c r="E321" s="89"/>
      <c r="F321" s="53"/>
      <c r="S321" s="10"/>
      <c r="T321" s="10"/>
      <c r="U321" s="10"/>
      <c r="W321" s="108"/>
    </row>
    <row r="322" spans="1:23" x14ac:dyDescent="0.25">
      <c r="S322" s="10"/>
      <c r="T322" s="10"/>
      <c r="U322" s="10"/>
      <c r="W322" s="108"/>
    </row>
  </sheetData>
  <mergeCells count="8">
    <mergeCell ref="S70:U70"/>
    <mergeCell ref="S44:U44"/>
    <mergeCell ref="S1:U1"/>
    <mergeCell ref="A1:D1"/>
    <mergeCell ref="E1:H1"/>
    <mergeCell ref="M1:N1"/>
    <mergeCell ref="P1:Q1"/>
    <mergeCell ref="R1:R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A1:AE91"/>
  <sheetViews>
    <sheetView workbookViewId="0">
      <selection activeCell="I30" sqref="I30"/>
    </sheetView>
  </sheetViews>
  <sheetFormatPr defaultRowHeight="15" x14ac:dyDescent="0.25"/>
  <cols>
    <col min="1" max="1" width="10.7109375" style="151" customWidth="1"/>
    <col min="2" max="2" width="8.42578125" style="151" customWidth="1"/>
    <col min="3" max="3" width="21.5703125" style="151" customWidth="1"/>
    <col min="4" max="4" width="13.5703125" style="151" customWidth="1"/>
    <col min="5" max="5" width="9.140625" style="151"/>
    <col min="7" max="8" width="9.140625" style="63"/>
    <col min="9" max="9" width="24.42578125" customWidth="1"/>
    <col min="10" max="10" width="9.140625" customWidth="1"/>
  </cols>
  <sheetData>
    <row r="1" spans="1:31" ht="18.75" x14ac:dyDescent="0.3">
      <c r="A1" s="64"/>
      <c r="B1" s="64"/>
      <c r="C1" s="64"/>
      <c r="D1" s="38" t="s">
        <v>72</v>
      </c>
      <c r="E1" s="64"/>
      <c r="F1" s="48"/>
      <c r="G1" s="26"/>
      <c r="H1" s="26"/>
      <c r="I1" s="27"/>
      <c r="J1" s="26"/>
    </row>
    <row r="2" spans="1:31" x14ac:dyDescent="0.25">
      <c r="A2" s="73" t="s">
        <v>19</v>
      </c>
      <c r="B2" s="73"/>
      <c r="C2" s="75"/>
      <c r="D2" s="75"/>
      <c r="E2" s="75"/>
      <c r="F2" s="13"/>
      <c r="G2" s="16" t="s">
        <v>20</v>
      </c>
      <c r="H2" s="12"/>
      <c r="I2" s="24"/>
      <c r="J2" s="25"/>
    </row>
    <row r="3" spans="1:31" s="105" customFormat="1" x14ac:dyDescent="0.25">
      <c r="A3" s="74" t="s">
        <v>21</v>
      </c>
      <c r="B3" s="74" t="s">
        <v>0</v>
      </c>
      <c r="C3" s="74" t="s">
        <v>22</v>
      </c>
      <c r="D3" s="67" t="s">
        <v>23</v>
      </c>
      <c r="E3" s="70" t="s">
        <v>24</v>
      </c>
      <c r="G3" s="74" t="s">
        <v>21</v>
      </c>
      <c r="H3" s="74" t="s">
        <v>0</v>
      </c>
      <c r="I3" s="72" t="s">
        <v>25</v>
      </c>
      <c r="J3" s="67" t="s">
        <v>24</v>
      </c>
    </row>
    <row r="4" spans="1:31" x14ac:dyDescent="0.25">
      <c r="A4" s="160">
        <v>9290</v>
      </c>
      <c r="B4" s="160" t="s">
        <v>18</v>
      </c>
      <c r="C4" s="162" t="s">
        <v>50</v>
      </c>
      <c r="D4" s="14">
        <v>38599</v>
      </c>
      <c r="E4" s="62">
        <v>3.7596666127099998</v>
      </c>
      <c r="F4" s="71"/>
      <c r="G4" s="160">
        <v>9290</v>
      </c>
      <c r="H4" s="160" t="s">
        <v>18</v>
      </c>
      <c r="I4" s="162" t="s">
        <v>51</v>
      </c>
      <c r="J4" s="161">
        <v>8.2306908880999998</v>
      </c>
      <c r="K4" s="77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</row>
    <row r="5" spans="1:31" x14ac:dyDescent="0.25">
      <c r="A5" s="160">
        <v>9290</v>
      </c>
      <c r="B5" s="160" t="s">
        <v>18</v>
      </c>
      <c r="C5" s="162" t="s">
        <v>51</v>
      </c>
      <c r="D5" s="14">
        <v>42061</v>
      </c>
      <c r="E5" s="62">
        <v>8.2301435153300009</v>
      </c>
      <c r="F5" s="71"/>
      <c r="G5" s="160">
        <v>9292</v>
      </c>
      <c r="H5" s="160" t="s">
        <v>18</v>
      </c>
      <c r="I5" s="162" t="s">
        <v>94</v>
      </c>
      <c r="J5" s="161">
        <v>3.7733634067100001</v>
      </c>
      <c r="K5" s="77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</row>
    <row r="6" spans="1:31" s="153" customFormat="1" x14ac:dyDescent="0.25">
      <c r="A6" s="160"/>
      <c r="B6" s="160"/>
      <c r="C6" s="162"/>
      <c r="D6" s="14"/>
      <c r="E6" s="161">
        <f>SUM(E4:E5)</f>
        <v>11.98981012804</v>
      </c>
      <c r="F6" s="71"/>
      <c r="G6" s="160">
        <v>9305</v>
      </c>
      <c r="H6" s="160" t="s">
        <v>18</v>
      </c>
      <c r="I6" s="162" t="s">
        <v>95</v>
      </c>
      <c r="J6" s="161">
        <v>0.59382268091799995</v>
      </c>
      <c r="K6" s="77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</row>
    <row r="7" spans="1:31" x14ac:dyDescent="0.25">
      <c r="A7" s="160">
        <v>9298</v>
      </c>
      <c r="B7" s="160" t="s">
        <v>18</v>
      </c>
      <c r="C7" s="162" t="s">
        <v>99</v>
      </c>
      <c r="D7" s="64"/>
      <c r="E7" s="161">
        <v>0.90725836305999996</v>
      </c>
      <c r="F7" s="71"/>
      <c r="G7" s="160">
        <v>9306</v>
      </c>
      <c r="H7" s="160" t="s">
        <v>18</v>
      </c>
      <c r="I7" s="162" t="s">
        <v>96</v>
      </c>
      <c r="J7" s="161">
        <v>3.8326450437499999</v>
      </c>
      <c r="K7" s="77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</row>
    <row r="8" spans="1:31" s="106" customFormat="1" x14ac:dyDescent="0.25">
      <c r="A8" s="160">
        <v>9299</v>
      </c>
      <c r="B8" s="160" t="s">
        <v>18</v>
      </c>
      <c r="C8" s="162" t="s">
        <v>99</v>
      </c>
      <c r="D8" s="64"/>
      <c r="E8" s="161">
        <v>0.13898930660600001</v>
      </c>
      <c r="F8" s="71"/>
      <c r="G8" s="160">
        <v>9307</v>
      </c>
      <c r="H8" s="160" t="s">
        <v>18</v>
      </c>
      <c r="I8" s="162" t="s">
        <v>97</v>
      </c>
      <c r="J8" s="161">
        <v>16.659823937100001</v>
      </c>
      <c r="K8" s="77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</row>
    <row r="9" spans="1:31" s="150" customFormat="1" x14ac:dyDescent="0.25">
      <c r="A9" s="160">
        <v>9300</v>
      </c>
      <c r="B9" s="160" t="s">
        <v>18</v>
      </c>
      <c r="C9" s="162" t="s">
        <v>99</v>
      </c>
      <c r="D9" s="64"/>
      <c r="E9" s="161">
        <v>3.8930668393599999</v>
      </c>
      <c r="F9" s="71"/>
      <c r="G9" s="160">
        <v>10466</v>
      </c>
      <c r="H9" s="160" t="s">
        <v>18</v>
      </c>
      <c r="I9" s="162" t="s">
        <v>97</v>
      </c>
      <c r="J9" s="161">
        <v>6.2565665099699999</v>
      </c>
      <c r="K9" s="77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</row>
    <row r="10" spans="1:31" s="60" customFormat="1" x14ac:dyDescent="0.25">
      <c r="A10" s="160">
        <v>9304</v>
      </c>
      <c r="B10" s="160" t="s">
        <v>18</v>
      </c>
      <c r="C10" s="162" t="s">
        <v>100</v>
      </c>
      <c r="D10" s="14">
        <v>35034</v>
      </c>
      <c r="E10" s="62">
        <v>0.41581800916299999</v>
      </c>
      <c r="F10" s="71"/>
      <c r="G10" s="160">
        <v>11609</v>
      </c>
      <c r="H10" s="160" t="s">
        <v>2</v>
      </c>
      <c r="I10" s="162" t="s">
        <v>98</v>
      </c>
      <c r="J10" s="161">
        <v>0.38227418306200001</v>
      </c>
      <c r="K10" s="77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</row>
    <row r="11" spans="1:31" x14ac:dyDescent="0.25">
      <c r="A11" s="160">
        <v>9304</v>
      </c>
      <c r="B11" s="160" t="s">
        <v>18</v>
      </c>
      <c r="C11" s="162" t="s">
        <v>101</v>
      </c>
      <c r="D11" s="14">
        <v>34700</v>
      </c>
      <c r="E11" s="62">
        <v>0.43516179895700002</v>
      </c>
      <c r="F11" s="71"/>
      <c r="K11" s="77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</row>
    <row r="12" spans="1:31" s="153" customFormat="1" x14ac:dyDescent="0.25">
      <c r="A12" s="160"/>
      <c r="B12" s="160"/>
      <c r="C12" s="162"/>
      <c r="D12" s="14"/>
      <c r="E12" s="161">
        <f>SUM(E10:E11)</f>
        <v>0.85097980811999996</v>
      </c>
      <c r="F12" s="71"/>
      <c r="G12" s="146"/>
      <c r="H12" s="146"/>
      <c r="I12" s="148"/>
      <c r="J12" s="80"/>
      <c r="K12" s="77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</row>
    <row r="13" spans="1:31" s="150" customFormat="1" x14ac:dyDescent="0.25">
      <c r="A13" s="160">
        <v>9305</v>
      </c>
      <c r="B13" s="160" t="s">
        <v>18</v>
      </c>
      <c r="C13" s="162" t="s">
        <v>102</v>
      </c>
      <c r="D13" s="14">
        <v>32752</v>
      </c>
      <c r="E13" s="161">
        <v>4.2889269048900003</v>
      </c>
      <c r="F13" s="71"/>
      <c r="G13" s="79"/>
      <c r="H13" s="79"/>
      <c r="I13" s="66"/>
      <c r="J13" s="80"/>
      <c r="K13" s="77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</row>
    <row r="14" spans="1:31" s="106" customFormat="1" x14ac:dyDescent="0.25">
      <c r="A14" s="160">
        <v>9306</v>
      </c>
      <c r="B14" s="160" t="s">
        <v>18</v>
      </c>
      <c r="C14" s="162" t="s">
        <v>103</v>
      </c>
      <c r="D14" s="14">
        <v>41113</v>
      </c>
      <c r="E14" s="161">
        <v>1.44185961968</v>
      </c>
      <c r="F14" s="71"/>
      <c r="G14" s="79"/>
      <c r="H14" s="79"/>
      <c r="I14" s="66"/>
      <c r="J14" s="80"/>
      <c r="K14" s="77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</row>
    <row r="15" spans="1:31" x14ac:dyDescent="0.25">
      <c r="A15" s="160">
        <v>9307</v>
      </c>
      <c r="B15" s="160" t="s">
        <v>18</v>
      </c>
      <c r="C15" s="162" t="s">
        <v>104</v>
      </c>
      <c r="D15" s="14">
        <v>28277</v>
      </c>
      <c r="E15" s="62">
        <v>7.3535041831500001</v>
      </c>
      <c r="F15" s="71"/>
      <c r="G15" s="79"/>
      <c r="H15" s="18"/>
      <c r="I15" s="71"/>
      <c r="J15" s="80"/>
      <c r="K15" s="77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</row>
    <row r="16" spans="1:31" x14ac:dyDescent="0.25">
      <c r="A16" s="160">
        <v>9307</v>
      </c>
      <c r="B16" s="160" t="s">
        <v>18</v>
      </c>
      <c r="C16" s="162" t="s">
        <v>105</v>
      </c>
      <c r="D16" s="14">
        <v>40983</v>
      </c>
      <c r="E16" s="62">
        <v>0.16388078002600001</v>
      </c>
      <c r="F16" s="71"/>
      <c r="G16" s="79"/>
      <c r="H16" s="18"/>
      <c r="I16" s="71"/>
      <c r="J16" s="80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</row>
    <row r="17" spans="1:31" s="106" customFormat="1" x14ac:dyDescent="0.25">
      <c r="A17" s="160">
        <v>9307</v>
      </c>
      <c r="B17" s="160" t="s">
        <v>18</v>
      </c>
      <c r="C17" s="162" t="s">
        <v>106</v>
      </c>
      <c r="D17" s="14">
        <v>38446</v>
      </c>
      <c r="E17" s="62">
        <v>1.30338766497</v>
      </c>
      <c r="F17" s="71"/>
      <c r="G17" s="79"/>
      <c r="H17" s="18"/>
      <c r="I17" s="71"/>
      <c r="J17" s="80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</row>
    <row r="18" spans="1:31" x14ac:dyDescent="0.25">
      <c r="A18" s="160">
        <v>9307</v>
      </c>
      <c r="B18" s="160" t="s">
        <v>18</v>
      </c>
      <c r="C18" s="162" t="s">
        <v>107</v>
      </c>
      <c r="D18" s="14">
        <v>39094</v>
      </c>
      <c r="E18" s="62">
        <v>0.38866826160500001</v>
      </c>
      <c r="F18" s="71"/>
      <c r="G18" s="79"/>
      <c r="H18" s="18"/>
      <c r="I18" s="71"/>
      <c r="J18" s="80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</row>
    <row r="19" spans="1:31" x14ac:dyDescent="0.25">
      <c r="A19" s="160">
        <v>9307</v>
      </c>
      <c r="B19" s="160" t="s">
        <v>18</v>
      </c>
      <c r="C19" s="162" t="s">
        <v>108</v>
      </c>
      <c r="D19" s="14">
        <v>39506</v>
      </c>
      <c r="E19" s="62">
        <v>0.24694612426400001</v>
      </c>
      <c r="F19" s="71"/>
      <c r="G19" s="79"/>
      <c r="H19" s="18"/>
      <c r="I19" s="79"/>
      <c r="J19" s="80"/>
      <c r="K19" s="77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</row>
    <row r="20" spans="1:31" s="153" customFormat="1" x14ac:dyDescent="0.25">
      <c r="A20" s="160"/>
      <c r="B20" s="160"/>
      <c r="C20" s="162"/>
      <c r="D20" s="14"/>
      <c r="E20" s="161">
        <f>SUM(E15:E19)</f>
        <v>9.4563870140150001</v>
      </c>
      <c r="F20" s="71"/>
      <c r="G20" s="79"/>
      <c r="H20" s="18"/>
      <c r="I20" s="79"/>
      <c r="J20" s="80"/>
      <c r="K20" s="77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</row>
    <row r="21" spans="1:31" s="60" customFormat="1" x14ac:dyDescent="0.25">
      <c r="A21" s="160">
        <v>9312</v>
      </c>
      <c r="B21" s="160" t="s">
        <v>18</v>
      </c>
      <c r="C21" s="162" t="s">
        <v>109</v>
      </c>
      <c r="D21" s="14">
        <v>39468</v>
      </c>
      <c r="E21" s="62">
        <v>1.02885754562</v>
      </c>
      <c r="F21" s="71"/>
      <c r="G21" s="79"/>
      <c r="H21" s="18"/>
      <c r="I21" s="158"/>
      <c r="J21" s="158"/>
      <c r="K21" s="159"/>
      <c r="L21" s="6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</row>
    <row r="22" spans="1:31" x14ac:dyDescent="0.25">
      <c r="A22" s="160">
        <v>9312</v>
      </c>
      <c r="B22" s="160" t="s">
        <v>18</v>
      </c>
      <c r="C22" s="162" t="s">
        <v>110</v>
      </c>
      <c r="D22" s="14">
        <v>31048</v>
      </c>
      <c r="E22" s="62">
        <v>4.5439211444799996</v>
      </c>
      <c r="F22" s="71"/>
      <c r="G22" s="79"/>
      <c r="H22" s="18"/>
      <c r="I22" s="79"/>
      <c r="J22" s="79"/>
      <c r="K22" s="66"/>
      <c r="L22" s="80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</row>
    <row r="23" spans="1:31" s="153" customFormat="1" x14ac:dyDescent="0.25">
      <c r="A23" s="160"/>
      <c r="B23" s="160"/>
      <c r="C23" s="162"/>
      <c r="D23" s="14"/>
      <c r="E23" s="161">
        <f>SUM(E21:E22)</f>
        <v>5.5727786900999998</v>
      </c>
      <c r="F23" s="71"/>
      <c r="G23" s="79"/>
      <c r="H23" s="18"/>
      <c r="I23" s="79"/>
      <c r="J23" s="79"/>
      <c r="K23" s="66"/>
      <c r="L23" s="80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</row>
    <row r="24" spans="1:31" s="150" customFormat="1" x14ac:dyDescent="0.25">
      <c r="A24" s="160">
        <v>10459</v>
      </c>
      <c r="B24" s="160" t="s">
        <v>18</v>
      </c>
      <c r="C24" s="162" t="s">
        <v>111</v>
      </c>
      <c r="D24" s="64"/>
      <c r="E24" s="161">
        <v>0.62853215826099995</v>
      </c>
      <c r="F24" s="71"/>
      <c r="G24" s="79"/>
      <c r="H24" s="18"/>
      <c r="I24" s="79"/>
      <c r="J24" s="79"/>
      <c r="K24" s="66"/>
      <c r="L24" s="80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</row>
    <row r="25" spans="1:31" x14ac:dyDescent="0.25">
      <c r="A25" s="160">
        <v>10464</v>
      </c>
      <c r="B25" s="160" t="s">
        <v>18</v>
      </c>
      <c r="C25" s="162" t="s">
        <v>112</v>
      </c>
      <c r="D25" s="14">
        <v>40354</v>
      </c>
      <c r="E25" s="62">
        <v>4.1192547294899997</v>
      </c>
      <c r="F25" s="71"/>
      <c r="G25" s="79"/>
      <c r="H25" s="18"/>
      <c r="I25" s="79"/>
      <c r="J25" s="79"/>
      <c r="K25" s="66"/>
      <c r="L25" s="80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</row>
    <row r="26" spans="1:31" x14ac:dyDescent="0.25">
      <c r="A26" s="160">
        <v>10464</v>
      </c>
      <c r="B26" s="160" t="s">
        <v>18</v>
      </c>
      <c r="C26" s="162" t="s">
        <v>113</v>
      </c>
      <c r="D26" s="14">
        <v>32782</v>
      </c>
      <c r="E26" s="62">
        <v>2.8275241627900001</v>
      </c>
      <c r="F26" s="71"/>
      <c r="G26" s="79"/>
      <c r="H26" s="18"/>
      <c r="I26" s="79"/>
      <c r="J26" s="79"/>
      <c r="K26" s="66"/>
      <c r="L26" s="80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</row>
    <row r="27" spans="1:31" s="60" customFormat="1" x14ac:dyDescent="0.25">
      <c r="A27" s="160">
        <v>10464</v>
      </c>
      <c r="B27" s="160" t="s">
        <v>18</v>
      </c>
      <c r="C27" s="162" t="s">
        <v>114</v>
      </c>
      <c r="D27" s="14">
        <v>33055</v>
      </c>
      <c r="E27" s="62">
        <v>3.7696644461500002</v>
      </c>
      <c r="F27" s="71"/>
      <c r="G27" s="79"/>
      <c r="H27" s="18"/>
      <c r="I27" s="79"/>
      <c r="J27" s="79"/>
      <c r="K27" s="66"/>
      <c r="L27" s="80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</row>
    <row r="28" spans="1:31" s="150" customFormat="1" x14ac:dyDescent="0.25">
      <c r="A28" s="160">
        <v>10464</v>
      </c>
      <c r="B28" s="160" t="s">
        <v>18</v>
      </c>
      <c r="C28" s="162" t="s">
        <v>73</v>
      </c>
      <c r="D28" s="14">
        <v>40729</v>
      </c>
      <c r="E28" s="62">
        <v>2.3126253070099998</v>
      </c>
      <c r="F28" s="71"/>
      <c r="G28" s="79"/>
      <c r="H28" s="18"/>
      <c r="I28" s="79"/>
      <c r="J28" s="79"/>
      <c r="K28" s="66"/>
      <c r="L28" s="80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</row>
    <row r="29" spans="1:31" s="153" customFormat="1" x14ac:dyDescent="0.25">
      <c r="A29" s="160"/>
      <c r="B29" s="160"/>
      <c r="C29" s="162"/>
      <c r="D29" s="14"/>
      <c r="E29" s="161">
        <f>SUM(E25:E28)</f>
        <v>13.029068645440001</v>
      </c>
      <c r="F29" s="71"/>
      <c r="G29" s="79"/>
      <c r="H29" s="18"/>
      <c r="I29" s="79"/>
      <c r="J29" s="79"/>
      <c r="K29" s="66"/>
      <c r="L29" s="80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</row>
    <row r="30" spans="1:31" s="150" customFormat="1" x14ac:dyDescent="0.25">
      <c r="A30" s="160">
        <v>10468</v>
      </c>
      <c r="B30" s="160" t="s">
        <v>18</v>
      </c>
      <c r="C30" s="162" t="s">
        <v>74</v>
      </c>
      <c r="D30" s="14">
        <v>27546</v>
      </c>
      <c r="E30" s="62">
        <v>0.39835688995000001</v>
      </c>
      <c r="F30" s="71"/>
      <c r="G30" s="79"/>
      <c r="H30" s="18"/>
      <c r="I30" s="79"/>
      <c r="J30" s="79"/>
      <c r="K30" s="66"/>
      <c r="L30" s="80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</row>
    <row r="31" spans="1:31" s="150" customFormat="1" x14ac:dyDescent="0.25">
      <c r="A31" s="160">
        <v>10468</v>
      </c>
      <c r="B31" s="160" t="s">
        <v>18</v>
      </c>
      <c r="C31" s="162" t="s">
        <v>75</v>
      </c>
      <c r="D31" s="14">
        <v>39486</v>
      </c>
      <c r="E31" s="62">
        <v>1.59228128416</v>
      </c>
      <c r="F31" s="71"/>
      <c r="G31" s="79"/>
      <c r="H31" s="18"/>
      <c r="I31" s="79"/>
      <c r="J31" s="79"/>
      <c r="K31" s="66"/>
      <c r="L31" s="80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</row>
    <row r="32" spans="1:31" s="150" customFormat="1" x14ac:dyDescent="0.25">
      <c r="A32" s="160">
        <v>10468</v>
      </c>
      <c r="B32" s="160" t="s">
        <v>18</v>
      </c>
      <c r="C32" s="162" t="s">
        <v>76</v>
      </c>
      <c r="D32" s="14">
        <v>39156</v>
      </c>
      <c r="E32" s="62">
        <v>2.6697677776000002</v>
      </c>
      <c r="F32" s="71"/>
      <c r="G32" s="79"/>
      <c r="H32" s="18"/>
      <c r="I32" s="79"/>
      <c r="J32" s="79"/>
      <c r="K32" s="66"/>
      <c r="L32" s="80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</row>
    <row r="33" spans="1:31" s="153" customFormat="1" x14ac:dyDescent="0.25">
      <c r="A33" s="160"/>
      <c r="B33" s="160"/>
      <c r="C33" s="162"/>
      <c r="D33" s="14"/>
      <c r="E33" s="161">
        <f>SUM(E30:E32)</f>
        <v>4.6604059517100005</v>
      </c>
      <c r="F33" s="71"/>
      <c r="G33" s="79"/>
      <c r="H33" s="18"/>
      <c r="I33" s="79"/>
      <c r="J33" s="79"/>
      <c r="K33" s="66"/>
      <c r="L33" s="80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</row>
    <row r="34" spans="1:31" s="106" customFormat="1" x14ac:dyDescent="0.25">
      <c r="A34" s="160">
        <v>10469</v>
      </c>
      <c r="B34" s="160" t="s">
        <v>18</v>
      </c>
      <c r="C34" s="162" t="s">
        <v>77</v>
      </c>
      <c r="D34" s="14">
        <v>27912</v>
      </c>
      <c r="E34" s="62">
        <v>4.0306126243799998</v>
      </c>
      <c r="F34" s="71"/>
      <c r="G34" s="79"/>
      <c r="H34" s="18"/>
      <c r="I34" s="79"/>
      <c r="J34" s="18"/>
      <c r="K34" s="71"/>
      <c r="L34" s="80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</row>
    <row r="35" spans="1:31" x14ac:dyDescent="0.25">
      <c r="A35" s="160">
        <v>10469</v>
      </c>
      <c r="B35" s="160" t="s">
        <v>18</v>
      </c>
      <c r="C35" s="162" t="s">
        <v>78</v>
      </c>
      <c r="D35" s="14">
        <v>29007</v>
      </c>
      <c r="E35" s="62">
        <v>1.36132949652</v>
      </c>
      <c r="F35" s="71"/>
      <c r="G35" s="71"/>
      <c r="H35" s="18"/>
      <c r="I35" s="71"/>
      <c r="J35" s="68"/>
      <c r="K35" s="77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</row>
    <row r="36" spans="1:31" s="153" customFormat="1" x14ac:dyDescent="0.25">
      <c r="A36" s="160"/>
      <c r="B36" s="160"/>
      <c r="C36" s="162"/>
      <c r="D36" s="14"/>
      <c r="E36" s="161">
        <f>SUM(E34:E35)</f>
        <v>5.3919421208999996</v>
      </c>
      <c r="F36" s="71"/>
      <c r="G36" s="71"/>
      <c r="H36" s="18"/>
      <c r="I36" s="71"/>
      <c r="J36" s="68"/>
      <c r="K36" s="77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</row>
    <row r="37" spans="1:31" x14ac:dyDescent="0.25">
      <c r="A37" s="160">
        <v>10470</v>
      </c>
      <c r="B37" s="160" t="s">
        <v>18</v>
      </c>
      <c r="C37" s="162" t="s">
        <v>79</v>
      </c>
      <c r="D37" s="14">
        <v>26451</v>
      </c>
      <c r="E37" s="161">
        <v>10.953443976699999</v>
      </c>
      <c r="F37" s="71"/>
      <c r="G37" s="71"/>
      <c r="H37" s="18"/>
      <c r="I37" s="71"/>
      <c r="J37" s="77"/>
      <c r="K37" s="77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</row>
    <row r="38" spans="1:31" x14ac:dyDescent="0.25">
      <c r="A38" s="160">
        <v>10471</v>
      </c>
      <c r="B38" s="160" t="s">
        <v>18</v>
      </c>
      <c r="C38" s="162" t="s">
        <v>80</v>
      </c>
      <c r="D38" s="14">
        <v>38504</v>
      </c>
      <c r="E38" s="161">
        <v>6.76908234273</v>
      </c>
      <c r="F38" s="71"/>
      <c r="G38" s="79"/>
      <c r="H38" s="18"/>
      <c r="I38" s="71"/>
      <c r="J38" s="80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</row>
    <row r="39" spans="1:31" x14ac:dyDescent="0.25">
      <c r="A39" s="160">
        <v>10473</v>
      </c>
      <c r="B39" s="160" t="s">
        <v>18</v>
      </c>
      <c r="C39" s="162" t="s">
        <v>60</v>
      </c>
      <c r="D39" s="14">
        <v>37929</v>
      </c>
      <c r="E39" s="161">
        <v>0.38415321270500002</v>
      </c>
      <c r="F39" s="71"/>
      <c r="G39" s="79"/>
      <c r="H39" s="18"/>
      <c r="I39" s="71"/>
      <c r="J39" s="80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</row>
    <row r="40" spans="1:31" s="106" customFormat="1" x14ac:dyDescent="0.25">
      <c r="A40" s="160">
        <v>10479</v>
      </c>
      <c r="B40" s="160" t="s">
        <v>18</v>
      </c>
      <c r="C40" s="162" t="s">
        <v>81</v>
      </c>
      <c r="D40" s="14">
        <v>35810</v>
      </c>
      <c r="E40" s="161">
        <v>2.6904694023400002</v>
      </c>
      <c r="F40" s="71"/>
      <c r="G40" s="79"/>
      <c r="H40" s="18"/>
      <c r="I40" s="71"/>
      <c r="J40" s="80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</row>
    <row r="41" spans="1:31" s="150" customFormat="1" x14ac:dyDescent="0.25">
      <c r="A41" s="160">
        <v>10480</v>
      </c>
      <c r="B41" s="160" t="s">
        <v>18</v>
      </c>
      <c r="C41" s="162" t="s">
        <v>82</v>
      </c>
      <c r="D41" s="14">
        <v>29618</v>
      </c>
      <c r="E41" s="161">
        <v>0.56156967568500005</v>
      </c>
      <c r="F41" s="71"/>
      <c r="G41" s="79"/>
      <c r="H41" s="18"/>
      <c r="I41" s="71"/>
      <c r="J41" s="80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</row>
    <row r="42" spans="1:31" x14ac:dyDescent="0.25">
      <c r="A42" s="160">
        <v>11009</v>
      </c>
      <c r="B42" s="160" t="s">
        <v>18</v>
      </c>
      <c r="C42" s="162" t="s">
        <v>83</v>
      </c>
      <c r="D42" s="14">
        <v>41426</v>
      </c>
      <c r="E42" s="161">
        <v>1.80638636476</v>
      </c>
      <c r="F42" s="71"/>
      <c r="G42" s="18"/>
      <c r="H42" s="18"/>
      <c r="I42" s="19"/>
      <c r="J42" s="80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</row>
    <row r="43" spans="1:31" x14ac:dyDescent="0.25">
      <c r="A43" s="160">
        <v>11010</v>
      </c>
      <c r="B43" s="160" t="s">
        <v>18</v>
      </c>
      <c r="C43" s="162" t="s">
        <v>84</v>
      </c>
      <c r="D43" s="14">
        <v>43075</v>
      </c>
      <c r="E43" s="62">
        <v>7.3562409114999996</v>
      </c>
      <c r="F43" s="71"/>
      <c r="G43" s="18"/>
      <c r="H43" s="18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</row>
    <row r="44" spans="1:31" s="60" customFormat="1" x14ac:dyDescent="0.25">
      <c r="A44" s="160">
        <v>11010</v>
      </c>
      <c r="B44" s="160" t="s">
        <v>18</v>
      </c>
      <c r="C44" s="162" t="s">
        <v>85</v>
      </c>
      <c r="D44" s="14">
        <v>27912</v>
      </c>
      <c r="E44" s="62">
        <v>0.65796610151299995</v>
      </c>
      <c r="F44" s="71"/>
      <c r="G44" s="18"/>
      <c r="H44" s="18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</row>
    <row r="45" spans="1:31" s="153" customFormat="1" x14ac:dyDescent="0.25">
      <c r="A45" s="160"/>
      <c r="B45" s="160"/>
      <c r="C45" s="162"/>
      <c r="D45" s="14"/>
      <c r="E45" s="161">
        <f>SUM(E43:E44)</f>
        <v>8.0142070130129994</v>
      </c>
      <c r="F45" s="71"/>
      <c r="G45" s="18"/>
      <c r="H45" s="18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</row>
    <row r="46" spans="1:31" x14ac:dyDescent="0.25">
      <c r="A46" s="160">
        <v>11011</v>
      </c>
      <c r="B46" s="160" t="s">
        <v>18</v>
      </c>
      <c r="C46" s="162" t="s">
        <v>80</v>
      </c>
      <c r="D46" s="14">
        <v>38504</v>
      </c>
      <c r="E46" s="161">
        <v>1.4423104717399999</v>
      </c>
      <c r="F46" s="71"/>
      <c r="G46" s="18"/>
      <c r="H46" s="18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</row>
    <row r="47" spans="1:31" x14ac:dyDescent="0.25">
      <c r="A47" s="160">
        <v>11171</v>
      </c>
      <c r="B47" s="160" t="s">
        <v>18</v>
      </c>
      <c r="C47" s="162" t="s">
        <v>86</v>
      </c>
      <c r="D47" s="14">
        <v>37257</v>
      </c>
      <c r="E47" s="62">
        <v>0.20878033883300001</v>
      </c>
      <c r="F47" s="71"/>
      <c r="G47" s="18"/>
      <c r="H47" s="18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</row>
    <row r="48" spans="1:31" x14ac:dyDescent="0.25">
      <c r="A48" s="160">
        <v>11171</v>
      </c>
      <c r="B48" s="160" t="s">
        <v>18</v>
      </c>
      <c r="C48" s="162" t="s">
        <v>87</v>
      </c>
      <c r="D48" s="14">
        <v>36069</v>
      </c>
      <c r="E48" s="62">
        <v>1.8790771162</v>
      </c>
      <c r="F48" s="19"/>
      <c r="G48" s="18"/>
      <c r="H48" s="18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</row>
    <row r="49" spans="1:31" s="153" customFormat="1" x14ac:dyDescent="0.25">
      <c r="A49" s="160"/>
      <c r="B49" s="160"/>
      <c r="C49" s="162"/>
      <c r="D49" s="14"/>
      <c r="E49" s="161">
        <f>SUM(E47:E48)</f>
        <v>2.0878574550329998</v>
      </c>
      <c r="F49" s="19"/>
      <c r="G49" s="18"/>
      <c r="H49" s="18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</row>
    <row r="50" spans="1:31" x14ac:dyDescent="0.25">
      <c r="A50" s="160">
        <v>10468</v>
      </c>
      <c r="B50" s="160" t="s">
        <v>18</v>
      </c>
      <c r="C50" s="162" t="s">
        <v>74</v>
      </c>
      <c r="D50" s="14">
        <v>27546</v>
      </c>
      <c r="E50" s="62">
        <v>0.27951442855500003</v>
      </c>
      <c r="F50" s="19"/>
      <c r="G50" s="18"/>
      <c r="H50" s="18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</row>
    <row r="51" spans="1:31" s="106" customFormat="1" x14ac:dyDescent="0.25">
      <c r="A51" s="160">
        <v>10468</v>
      </c>
      <c r="B51" s="160" t="s">
        <v>18</v>
      </c>
      <c r="C51" s="162" t="s">
        <v>76</v>
      </c>
      <c r="D51" s="14">
        <v>39156</v>
      </c>
      <c r="E51" s="62">
        <v>0.27951442855500003</v>
      </c>
      <c r="F51" s="19"/>
      <c r="G51" s="18"/>
      <c r="H51" s="18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</row>
    <row r="52" spans="1:31" x14ac:dyDescent="0.25">
      <c r="A52" s="160"/>
      <c r="B52" s="160"/>
      <c r="C52" s="162"/>
      <c r="D52" s="14"/>
      <c r="E52" s="161">
        <f>SUM(E50:E51)</f>
        <v>0.55902885711000005</v>
      </c>
      <c r="F52" s="19"/>
      <c r="G52" s="18"/>
      <c r="H52" s="18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</row>
    <row r="53" spans="1:31" x14ac:dyDescent="0.25">
      <c r="A53" s="160">
        <v>11608</v>
      </c>
      <c r="B53" s="160" t="s">
        <v>2</v>
      </c>
      <c r="C53" s="162" t="s">
        <v>88</v>
      </c>
      <c r="D53" s="14">
        <v>37073</v>
      </c>
      <c r="E53" s="161">
        <v>7.1261130906099996</v>
      </c>
      <c r="F53" s="19"/>
      <c r="G53" s="18"/>
      <c r="H53" s="18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</row>
    <row r="54" spans="1:31" x14ac:dyDescent="0.25">
      <c r="A54" s="160">
        <v>12796</v>
      </c>
      <c r="B54" s="160" t="s">
        <v>31</v>
      </c>
      <c r="C54" s="162" t="s">
        <v>89</v>
      </c>
      <c r="D54" s="14">
        <v>38311</v>
      </c>
      <c r="E54" s="161">
        <v>0.87516846466099996</v>
      </c>
      <c r="F54" s="19"/>
      <c r="G54" s="18"/>
      <c r="H54" s="18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</row>
    <row r="55" spans="1:31" s="106" customFormat="1" x14ac:dyDescent="0.25">
      <c r="A55" s="160">
        <v>20864</v>
      </c>
      <c r="B55" s="160" t="s">
        <v>37</v>
      </c>
      <c r="C55" s="162" t="s">
        <v>90</v>
      </c>
      <c r="D55" s="14">
        <v>40878</v>
      </c>
      <c r="E55" s="161">
        <v>2.81792164221</v>
      </c>
      <c r="F55" s="19"/>
      <c r="G55" s="18"/>
      <c r="H55" s="18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</row>
    <row r="56" spans="1:31" s="153" customFormat="1" x14ac:dyDescent="0.25">
      <c r="A56" s="160">
        <v>20865</v>
      </c>
      <c r="B56" s="160" t="s">
        <v>37</v>
      </c>
      <c r="C56" s="162" t="s">
        <v>91</v>
      </c>
      <c r="D56" s="14">
        <v>40959</v>
      </c>
      <c r="E56" s="62">
        <v>3.3036232271000001</v>
      </c>
      <c r="F56" s="19"/>
      <c r="G56" s="18"/>
      <c r="H56" s="18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</row>
    <row r="57" spans="1:31" s="61" customFormat="1" x14ac:dyDescent="0.25">
      <c r="A57" s="160">
        <v>20865</v>
      </c>
      <c r="B57" s="160" t="s">
        <v>37</v>
      </c>
      <c r="C57" s="162" t="s">
        <v>92</v>
      </c>
      <c r="D57" s="14">
        <v>40959</v>
      </c>
      <c r="E57" s="62">
        <v>0.62980337752000004</v>
      </c>
      <c r="F57" s="19"/>
      <c r="G57" s="18"/>
      <c r="H57" s="18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</row>
    <row r="58" spans="1:31" x14ac:dyDescent="0.25">
      <c r="A58" s="160">
        <v>20865</v>
      </c>
      <c r="B58" s="160" t="s">
        <v>37</v>
      </c>
      <c r="C58" s="162" t="s">
        <v>93</v>
      </c>
      <c r="D58" s="14">
        <v>35765</v>
      </c>
      <c r="E58" s="62">
        <v>0.87526457773900002</v>
      </c>
      <c r="F58" s="19"/>
      <c r="G58" s="18"/>
      <c r="H58" s="18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</row>
    <row r="59" spans="1:31" s="153" customFormat="1" x14ac:dyDescent="0.25">
      <c r="A59" s="160"/>
      <c r="B59" s="160"/>
      <c r="C59" s="162"/>
      <c r="D59" s="14"/>
      <c r="E59" s="161">
        <f>SUM(E56:E58)</f>
        <v>4.8086911823590004</v>
      </c>
      <c r="F59" s="19"/>
      <c r="G59" s="18"/>
      <c r="H59" s="18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</row>
    <row r="60" spans="1:31" s="106" customFormat="1" x14ac:dyDescent="0.25">
      <c r="A60" s="149"/>
      <c r="B60" s="149"/>
      <c r="C60" s="147"/>
      <c r="D60" s="151"/>
      <c r="E60" s="154"/>
      <c r="F60" s="19"/>
      <c r="G60" s="18"/>
      <c r="H60" s="18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</row>
    <row r="61" spans="1:31" x14ac:dyDescent="0.25">
      <c r="A61" s="149"/>
      <c r="B61" s="149"/>
      <c r="C61" s="147"/>
      <c r="E61" s="154"/>
      <c r="F61" s="19"/>
      <c r="G61" s="18"/>
      <c r="H61" s="18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</row>
    <row r="62" spans="1:31" x14ac:dyDescent="0.25">
      <c r="A62" s="149"/>
      <c r="B62" s="149"/>
      <c r="C62" s="147"/>
      <c r="E62" s="154"/>
      <c r="F62" s="19"/>
      <c r="G62" s="18"/>
      <c r="H62" s="18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</row>
    <row r="63" spans="1:31" s="61" customFormat="1" x14ac:dyDescent="0.25">
      <c r="A63" s="149"/>
      <c r="B63" s="149"/>
      <c r="C63" s="147"/>
      <c r="D63" s="151"/>
      <c r="E63" s="154"/>
      <c r="F63" s="19"/>
      <c r="G63" s="18"/>
      <c r="H63" s="18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</row>
    <row r="64" spans="1:31" x14ac:dyDescent="0.25">
      <c r="A64" s="149"/>
      <c r="B64" s="149"/>
      <c r="C64" s="147"/>
      <c r="E64" s="154"/>
      <c r="F64" s="19"/>
      <c r="G64" s="18"/>
      <c r="H64" s="18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</row>
    <row r="65" spans="1:31" x14ac:dyDescent="0.25">
      <c r="A65" s="149"/>
      <c r="B65" s="149"/>
      <c r="C65" s="147"/>
      <c r="E65" s="154"/>
      <c r="F65" s="19"/>
      <c r="G65" s="18"/>
      <c r="H65" s="18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</row>
    <row r="66" spans="1:31" s="61" customFormat="1" x14ac:dyDescent="0.25">
      <c r="A66" s="149"/>
      <c r="B66" s="149"/>
      <c r="C66" s="147"/>
      <c r="D66" s="151"/>
      <c r="E66" s="154"/>
      <c r="F66" s="19"/>
      <c r="G66" s="18"/>
      <c r="H66" s="18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</row>
    <row r="67" spans="1:31" x14ac:dyDescent="0.25">
      <c r="A67" s="79"/>
      <c r="B67" s="18"/>
      <c r="C67" s="81"/>
      <c r="D67" s="79"/>
      <c r="E67" s="80"/>
      <c r="F67" s="19"/>
      <c r="G67" s="18"/>
      <c r="H67" s="18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</row>
    <row r="68" spans="1:31" x14ac:dyDescent="0.25">
      <c r="A68" s="79"/>
      <c r="B68" s="18"/>
      <c r="C68" s="81"/>
      <c r="D68" s="79"/>
      <c r="E68" s="80"/>
      <c r="F68" s="19"/>
      <c r="G68" s="18"/>
      <c r="H68" s="18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</row>
    <row r="69" spans="1:31" x14ac:dyDescent="0.25">
      <c r="A69" s="79"/>
      <c r="B69" s="18"/>
      <c r="C69" s="81"/>
      <c r="D69" s="79"/>
      <c r="E69" s="80"/>
      <c r="F69" s="19"/>
      <c r="G69" s="18"/>
      <c r="H69" s="18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</row>
    <row r="70" spans="1:31" x14ac:dyDescent="0.25">
      <c r="A70" s="79"/>
      <c r="B70" s="18"/>
      <c r="C70" s="81"/>
      <c r="D70" s="79"/>
      <c r="E70" s="80"/>
      <c r="F70" s="19"/>
      <c r="G70" s="18"/>
      <c r="H70" s="18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</row>
    <row r="71" spans="1:31" x14ac:dyDescent="0.25">
      <c r="A71" s="79"/>
      <c r="B71" s="18"/>
      <c r="C71" s="81"/>
      <c r="D71" s="79"/>
      <c r="E71" s="80"/>
      <c r="F71" s="19"/>
      <c r="G71" s="18"/>
      <c r="H71" s="18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</row>
    <row r="72" spans="1:31" s="61" customFormat="1" x14ac:dyDescent="0.25">
      <c r="A72" s="79"/>
      <c r="B72" s="18"/>
      <c r="C72" s="81"/>
      <c r="D72" s="79"/>
      <c r="E72" s="80"/>
      <c r="F72" s="19"/>
      <c r="G72" s="18"/>
      <c r="H72" s="18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</row>
    <row r="73" spans="1:31" x14ac:dyDescent="0.25">
      <c r="A73" s="79"/>
      <c r="B73" s="18"/>
      <c r="C73" s="81"/>
      <c r="D73" s="79"/>
      <c r="E73" s="80"/>
      <c r="F73" s="19"/>
      <c r="G73" s="18"/>
      <c r="H73" s="18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</row>
    <row r="74" spans="1:31" x14ac:dyDescent="0.25">
      <c r="A74" s="79"/>
      <c r="B74" s="18"/>
      <c r="C74" s="81"/>
      <c r="D74" s="79"/>
      <c r="E74" s="80"/>
      <c r="F74" s="19"/>
      <c r="G74" s="18"/>
      <c r="H74" s="18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</row>
    <row r="75" spans="1:31" x14ac:dyDescent="0.25">
      <c r="A75" s="79"/>
      <c r="B75" s="18"/>
      <c r="C75" s="81"/>
      <c r="D75" s="79"/>
      <c r="E75" s="80"/>
      <c r="F75" s="19"/>
      <c r="G75" s="18"/>
      <c r="H75" s="18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</row>
    <row r="76" spans="1:31" x14ac:dyDescent="0.25">
      <c r="A76" s="79"/>
      <c r="B76" s="18"/>
      <c r="C76" s="81"/>
      <c r="D76" s="79"/>
      <c r="E76" s="80"/>
      <c r="F76" s="19"/>
      <c r="G76" s="18"/>
      <c r="H76" s="18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</row>
    <row r="77" spans="1:31" x14ac:dyDescent="0.25">
      <c r="A77" s="79"/>
      <c r="B77" s="18"/>
      <c r="C77" s="81"/>
      <c r="D77" s="79"/>
      <c r="E77" s="80"/>
      <c r="F77" s="19"/>
      <c r="G77" s="18"/>
      <c r="H77" s="18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</row>
    <row r="78" spans="1:31" x14ac:dyDescent="0.25">
      <c r="A78" s="79"/>
      <c r="B78" s="18"/>
      <c r="C78" s="81"/>
      <c r="D78" s="79"/>
      <c r="E78" s="80"/>
      <c r="F78" s="19"/>
      <c r="G78" s="18"/>
      <c r="H78" s="18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</row>
    <row r="79" spans="1:31" s="61" customFormat="1" x14ac:dyDescent="0.25">
      <c r="A79" s="79"/>
      <c r="B79" s="18"/>
      <c r="C79" s="81"/>
      <c r="D79" s="79"/>
      <c r="E79" s="80"/>
      <c r="F79" s="19"/>
      <c r="G79" s="18"/>
      <c r="H79" s="18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</row>
    <row r="80" spans="1:31" s="61" customFormat="1" x14ac:dyDescent="0.25">
      <c r="A80" s="79"/>
      <c r="B80" s="18"/>
      <c r="C80" s="81"/>
      <c r="D80" s="79"/>
      <c r="E80" s="80"/>
      <c r="F80" s="19"/>
      <c r="G80" s="18"/>
      <c r="H80" s="63"/>
    </row>
    <row r="81" spans="1:8" s="61" customFormat="1" x14ac:dyDescent="0.25">
      <c r="A81" s="79"/>
      <c r="B81" s="18"/>
      <c r="C81" s="81"/>
      <c r="D81" s="79"/>
      <c r="E81" s="80"/>
      <c r="F81" s="19"/>
      <c r="G81" s="18"/>
      <c r="H81" s="63"/>
    </row>
    <row r="82" spans="1:8" x14ac:dyDescent="0.25">
      <c r="A82" s="18"/>
      <c r="B82" s="18"/>
      <c r="C82" s="18"/>
      <c r="D82" s="18"/>
      <c r="E82" s="80"/>
      <c r="F82" s="19"/>
      <c r="G82" s="18"/>
    </row>
    <row r="83" spans="1:8" x14ac:dyDescent="0.25">
      <c r="A83" s="18"/>
      <c r="B83" s="18"/>
      <c r="C83" s="18"/>
      <c r="D83" s="18"/>
      <c r="E83" s="68"/>
      <c r="F83" s="19"/>
      <c r="G83" s="18"/>
    </row>
    <row r="84" spans="1:8" x14ac:dyDescent="0.25">
      <c r="A84" s="18"/>
      <c r="B84" s="18"/>
      <c r="C84" s="18"/>
      <c r="D84" s="18"/>
      <c r="E84" s="18"/>
      <c r="F84" s="19"/>
      <c r="G84" s="18"/>
    </row>
    <row r="85" spans="1:8" x14ac:dyDescent="0.25">
      <c r="A85" s="18"/>
      <c r="B85" s="18"/>
      <c r="C85" s="18"/>
      <c r="D85" s="18"/>
      <c r="E85" s="18"/>
      <c r="F85" s="19"/>
      <c r="G85" s="18"/>
    </row>
    <row r="86" spans="1:8" x14ac:dyDescent="0.25">
      <c r="A86" s="18"/>
      <c r="B86" s="18"/>
      <c r="C86" s="18"/>
      <c r="D86" s="18"/>
      <c r="E86" s="18"/>
      <c r="F86" s="19"/>
      <c r="G86" s="18"/>
    </row>
    <row r="87" spans="1:8" x14ac:dyDescent="0.25">
      <c r="A87" s="18"/>
      <c r="B87" s="18"/>
      <c r="C87" s="18"/>
      <c r="D87" s="18"/>
      <c r="E87" s="18"/>
      <c r="F87" s="19"/>
      <c r="G87" s="18"/>
    </row>
    <row r="88" spans="1:8" x14ac:dyDescent="0.25">
      <c r="A88" s="18"/>
      <c r="B88" s="18"/>
      <c r="C88" s="18"/>
      <c r="D88" s="18"/>
      <c r="E88" s="18"/>
      <c r="F88" s="19"/>
      <c r="G88" s="18"/>
    </row>
    <row r="89" spans="1:8" x14ac:dyDescent="0.25">
      <c r="A89" s="18"/>
      <c r="B89" s="18"/>
      <c r="C89" s="18"/>
      <c r="D89" s="18"/>
      <c r="E89" s="18"/>
      <c r="F89" s="19"/>
      <c r="G89" s="18"/>
    </row>
    <row r="90" spans="1:8" x14ac:dyDescent="0.25">
      <c r="A90" s="18"/>
      <c r="B90" s="18"/>
      <c r="C90" s="18"/>
      <c r="D90" s="18"/>
      <c r="E90" s="18"/>
      <c r="F90" s="19"/>
      <c r="G90" s="18"/>
    </row>
    <row r="91" spans="1:8" x14ac:dyDescent="0.25">
      <c r="A91" s="18"/>
      <c r="B91" s="18"/>
      <c r="C91" s="18"/>
      <c r="D91" s="18"/>
      <c r="E91" s="18"/>
      <c r="F91" s="19"/>
      <c r="G91" s="1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</sheetPr>
  <dimension ref="A1:ID301"/>
  <sheetViews>
    <sheetView topLeftCell="A25" workbookViewId="0">
      <selection activeCell="Z3" sqref="Z3"/>
    </sheetView>
  </sheetViews>
  <sheetFormatPr defaultColWidth="8.85546875" defaultRowHeight="15" x14ac:dyDescent="0.25"/>
  <cols>
    <col min="1" max="3" width="9.140625" style="15" customWidth="1"/>
    <col min="4" max="4" width="8.85546875" style="15"/>
    <col min="5" max="5" width="16" style="91" customWidth="1"/>
    <col min="6" max="6" width="9.140625" style="55" customWidth="1"/>
    <col min="7" max="7" width="14.140625" style="120" customWidth="1"/>
    <col min="8" max="8" width="9.140625" style="55" customWidth="1"/>
    <col min="9" max="9" width="11.85546875" style="120" customWidth="1"/>
    <col min="10" max="10" width="9.140625" style="55" customWidth="1"/>
    <col min="11" max="11" width="9.140625" style="107" customWidth="1"/>
    <col min="12" max="12" width="9.140625" style="59" customWidth="1"/>
    <col min="13" max="13" width="17" style="85" customWidth="1"/>
    <col min="14" max="14" width="9.140625" style="8" customWidth="1"/>
    <col min="15" max="15" width="9.140625" style="143" customWidth="1"/>
    <col min="16" max="16" width="9.140625" style="11" customWidth="1"/>
    <col min="17" max="17" width="12.140625" style="144" customWidth="1"/>
    <col min="18" max="18" width="9.140625" style="103" customWidth="1"/>
    <col min="19" max="21" width="9.140625" style="8" customWidth="1"/>
    <col min="22" max="22" width="9.140625" style="111" customWidth="1"/>
    <col min="23" max="23" width="9.140625" style="17" customWidth="1"/>
    <col min="24" max="16384" width="8.85546875" style="157"/>
  </cols>
  <sheetData>
    <row r="1" spans="1:31" ht="45" x14ac:dyDescent="0.25">
      <c r="A1" s="364" t="s">
        <v>117</v>
      </c>
      <c r="B1" s="364"/>
      <c r="C1" s="364"/>
      <c r="D1" s="364"/>
      <c r="E1" s="365" t="s">
        <v>26</v>
      </c>
      <c r="F1" s="365"/>
      <c r="G1" s="365"/>
      <c r="H1" s="365"/>
      <c r="I1" s="140"/>
      <c r="J1" s="164"/>
      <c r="K1" s="44" t="s">
        <v>34</v>
      </c>
      <c r="L1" s="45" t="s">
        <v>33</v>
      </c>
      <c r="M1" s="362" t="s">
        <v>27</v>
      </c>
      <c r="N1" s="362"/>
      <c r="O1" s="31" t="s">
        <v>28</v>
      </c>
      <c r="P1" s="366" t="s">
        <v>29</v>
      </c>
      <c r="Q1" s="366"/>
      <c r="R1" s="367" t="s">
        <v>30</v>
      </c>
      <c r="S1" s="362" t="s">
        <v>38</v>
      </c>
      <c r="T1" s="363"/>
      <c r="U1" s="363"/>
      <c r="V1" s="113" t="s">
        <v>42</v>
      </c>
      <c r="W1" s="126"/>
      <c r="X1" s="186" t="s">
        <v>120</v>
      </c>
    </row>
    <row r="2" spans="1:31" ht="36" x14ac:dyDescent="0.25">
      <c r="A2" s="3" t="s">
        <v>7</v>
      </c>
      <c r="B2" s="2" t="s">
        <v>0</v>
      </c>
      <c r="C2" s="2" t="s">
        <v>1</v>
      </c>
      <c r="D2" s="6" t="s">
        <v>8</v>
      </c>
      <c r="E2" s="88" t="s">
        <v>119</v>
      </c>
      <c r="F2" s="52" t="s">
        <v>10</v>
      </c>
      <c r="G2" s="117" t="s">
        <v>12</v>
      </c>
      <c r="H2" s="52" t="s">
        <v>17</v>
      </c>
      <c r="I2" s="117" t="s">
        <v>68</v>
      </c>
      <c r="J2" s="52" t="s">
        <v>69</v>
      </c>
      <c r="K2" s="42" t="s">
        <v>32</v>
      </c>
      <c r="L2" s="41" t="s">
        <v>35</v>
      </c>
      <c r="M2" s="102" t="s">
        <v>9</v>
      </c>
      <c r="N2" s="7" t="s">
        <v>13</v>
      </c>
      <c r="O2" s="32" t="s">
        <v>14</v>
      </c>
      <c r="P2" s="22" t="s">
        <v>15</v>
      </c>
      <c r="Q2" s="163" t="s">
        <v>16</v>
      </c>
      <c r="R2" s="367"/>
      <c r="S2" s="155" t="s">
        <v>39</v>
      </c>
      <c r="T2" s="155" t="s">
        <v>40</v>
      </c>
      <c r="U2" s="155" t="s">
        <v>41</v>
      </c>
      <c r="V2" s="114" t="s">
        <v>43</v>
      </c>
      <c r="W2" s="127" t="s">
        <v>44</v>
      </c>
    </row>
    <row r="3" spans="1:31" x14ac:dyDescent="0.25">
      <c r="A3" s="190">
        <v>8266</v>
      </c>
      <c r="B3" s="190" t="s">
        <v>18</v>
      </c>
      <c r="C3" s="190" t="s">
        <v>3</v>
      </c>
      <c r="D3" s="209">
        <v>5.4758170000000002</v>
      </c>
      <c r="E3" s="219" t="s">
        <v>46</v>
      </c>
      <c r="F3" s="212">
        <v>5.4758170000000002</v>
      </c>
      <c r="G3" s="115"/>
      <c r="H3" s="174"/>
      <c r="I3" s="115"/>
      <c r="J3" s="87"/>
      <c r="K3" s="76">
        <v>0</v>
      </c>
      <c r="L3" s="47"/>
      <c r="M3" s="92"/>
      <c r="N3" s="93"/>
      <c r="O3" s="33"/>
      <c r="P3" s="4">
        <f>(D3-Q3)</f>
        <v>5.4758170000000002</v>
      </c>
      <c r="Q3" s="4">
        <v>0</v>
      </c>
      <c r="R3" s="23">
        <v>0</v>
      </c>
      <c r="S3" s="192">
        <v>5.4758170000000002</v>
      </c>
      <c r="T3" s="10">
        <v>0</v>
      </c>
      <c r="U3" s="10">
        <v>0</v>
      </c>
      <c r="V3" s="40">
        <v>0</v>
      </c>
      <c r="W3" s="108">
        <f>D3-(S3+T3+U3+V3)</f>
        <v>0</v>
      </c>
      <c r="X3" s="133"/>
      <c r="Y3" s="133"/>
      <c r="Z3" s="133"/>
      <c r="AA3" s="133"/>
      <c r="AB3" s="133"/>
      <c r="AC3" s="133"/>
      <c r="AD3" s="133"/>
      <c r="AE3" s="133"/>
    </row>
    <row r="4" spans="1:31" x14ac:dyDescent="0.25">
      <c r="A4" s="190">
        <v>8267</v>
      </c>
      <c r="B4" s="190" t="s">
        <v>18</v>
      </c>
      <c r="C4" s="190" t="s">
        <v>3</v>
      </c>
      <c r="D4" s="209">
        <v>5.1028330000000004</v>
      </c>
      <c r="E4" s="219" t="s">
        <v>46</v>
      </c>
      <c r="F4" s="212">
        <v>5.1028330000000004</v>
      </c>
      <c r="G4" s="116"/>
      <c r="H4" s="179"/>
      <c r="I4" s="116"/>
      <c r="J4" s="54"/>
      <c r="K4" s="76">
        <v>0</v>
      </c>
      <c r="L4" s="47"/>
      <c r="M4" s="92"/>
      <c r="N4" s="93"/>
      <c r="O4" s="33"/>
      <c r="P4" s="191">
        <f t="shared" ref="P4:P39" si="0">(D4-Q4)</f>
        <v>5.1028330000000004</v>
      </c>
      <c r="Q4" s="4">
        <v>0</v>
      </c>
      <c r="R4" s="23">
        <v>0</v>
      </c>
      <c r="S4" s="192">
        <v>1.1643410000000001</v>
      </c>
      <c r="T4" s="192">
        <v>3.123678</v>
      </c>
      <c r="U4" s="192">
        <v>0.81481400000000004</v>
      </c>
      <c r="V4" s="40">
        <v>0</v>
      </c>
      <c r="W4" s="108">
        <f t="shared" ref="W4:W49" si="1">D4-(S4+T4+U4+V4)</f>
        <v>0</v>
      </c>
      <c r="X4" s="133"/>
      <c r="Y4" s="133"/>
      <c r="Z4" s="133"/>
      <c r="AA4" s="133"/>
      <c r="AB4" s="133"/>
      <c r="AC4" s="133"/>
      <c r="AD4" s="133"/>
      <c r="AE4" s="133"/>
    </row>
    <row r="5" spans="1:31" x14ac:dyDescent="0.25">
      <c r="A5" s="190">
        <v>8281</v>
      </c>
      <c r="B5" s="190" t="s">
        <v>18</v>
      </c>
      <c r="C5" s="190" t="s">
        <v>3</v>
      </c>
      <c r="D5" s="209">
        <v>8.3912309999999994</v>
      </c>
      <c r="E5" s="219" t="s">
        <v>46</v>
      </c>
      <c r="F5" s="212">
        <v>8.3912309999999994</v>
      </c>
      <c r="G5" s="116"/>
      <c r="H5" s="179"/>
      <c r="I5" s="116"/>
      <c r="J5" s="54"/>
      <c r="K5" s="76">
        <v>6.3674910000000002</v>
      </c>
      <c r="L5" s="47"/>
      <c r="M5" s="92"/>
      <c r="N5" s="93"/>
      <c r="O5" s="33"/>
      <c r="P5" s="191">
        <f t="shared" si="0"/>
        <v>8.3912309999999994</v>
      </c>
      <c r="Q5" s="4">
        <v>0</v>
      </c>
      <c r="R5" s="199">
        <v>1.2429129999999999</v>
      </c>
      <c r="S5" s="10">
        <v>0</v>
      </c>
      <c r="T5" s="10">
        <v>0</v>
      </c>
      <c r="U5" s="192">
        <v>6.3674790000000003</v>
      </c>
      <c r="V5" s="40">
        <v>0</v>
      </c>
      <c r="W5" s="108">
        <f t="shared" si="1"/>
        <v>2.0237519999999991</v>
      </c>
      <c r="X5" s="133"/>
      <c r="Y5" s="133"/>
      <c r="Z5" s="133"/>
      <c r="AA5" s="133"/>
      <c r="AB5" s="133"/>
      <c r="AC5" s="133"/>
      <c r="AD5" s="133"/>
      <c r="AE5" s="133"/>
    </row>
    <row r="6" spans="1:31" x14ac:dyDescent="0.25">
      <c r="A6" s="190">
        <v>8288</v>
      </c>
      <c r="B6" s="190" t="s">
        <v>18</v>
      </c>
      <c r="C6" s="190" t="s">
        <v>3</v>
      </c>
      <c r="D6" s="209">
        <v>41.846117</v>
      </c>
      <c r="E6" s="219" t="s">
        <v>46</v>
      </c>
      <c r="F6" s="212">
        <v>26.57666</v>
      </c>
      <c r="G6" s="118"/>
      <c r="H6" s="175"/>
      <c r="I6" s="118"/>
      <c r="J6" s="131"/>
      <c r="K6" s="76">
        <v>1.8897459999999999</v>
      </c>
      <c r="L6" s="47"/>
      <c r="M6" s="92"/>
      <c r="N6" s="93"/>
      <c r="O6" s="33">
        <v>15.269450000000001</v>
      </c>
      <c r="P6" s="191">
        <f t="shared" si="0"/>
        <v>23.396806999999999</v>
      </c>
      <c r="Q6" s="191">
        <v>18.449310000000001</v>
      </c>
      <c r="R6" s="199">
        <v>0</v>
      </c>
      <c r="S6" s="192">
        <v>19.790890000000001</v>
      </c>
      <c r="T6" s="192">
        <v>0.32251200000000002</v>
      </c>
      <c r="U6" s="192">
        <v>19.842939000000001</v>
      </c>
      <c r="V6" s="203">
        <v>1.8897729999999999</v>
      </c>
      <c r="W6" s="108">
        <f t="shared" si="1"/>
        <v>2.9999999995311555E-6</v>
      </c>
      <c r="X6" s="133"/>
      <c r="Y6" s="133"/>
      <c r="Z6" s="133"/>
      <c r="AA6" s="133"/>
      <c r="AB6" s="133"/>
      <c r="AC6" s="133"/>
      <c r="AD6" s="133"/>
      <c r="AE6" s="133"/>
    </row>
    <row r="7" spans="1:31" x14ac:dyDescent="0.25">
      <c r="A7" s="190">
        <v>8301</v>
      </c>
      <c r="B7" s="190" t="s">
        <v>18</v>
      </c>
      <c r="C7" s="190" t="s">
        <v>3</v>
      </c>
      <c r="D7" s="209">
        <v>1.4159299999999999</v>
      </c>
      <c r="E7" s="219" t="s">
        <v>45</v>
      </c>
      <c r="F7" s="212">
        <v>1.4159299999999999</v>
      </c>
      <c r="G7" s="115"/>
      <c r="H7" s="174"/>
      <c r="I7" s="115"/>
      <c r="J7" s="87"/>
      <c r="K7" s="76">
        <v>0</v>
      </c>
      <c r="L7" s="47"/>
      <c r="M7" s="92"/>
      <c r="N7" s="93"/>
      <c r="O7" s="33"/>
      <c r="P7" s="191">
        <f t="shared" si="0"/>
        <v>0</v>
      </c>
      <c r="Q7" s="191">
        <v>1.4159299999999999</v>
      </c>
      <c r="R7" s="23">
        <v>0</v>
      </c>
      <c r="S7" s="192">
        <v>0.243976</v>
      </c>
      <c r="T7" s="192">
        <v>0.143208</v>
      </c>
      <c r="U7" s="192">
        <v>1.0287459999999999</v>
      </c>
      <c r="V7" s="40">
        <v>0</v>
      </c>
      <c r="W7" s="108">
        <f t="shared" si="1"/>
        <v>0</v>
      </c>
      <c r="X7" s="133"/>
      <c r="Y7" s="133"/>
      <c r="Z7" s="133"/>
      <c r="AA7" s="133"/>
      <c r="AB7" s="133"/>
      <c r="AC7" s="133"/>
      <c r="AD7" s="133"/>
      <c r="AE7" s="133"/>
    </row>
    <row r="8" spans="1:31" x14ac:dyDescent="0.25">
      <c r="A8" s="190">
        <v>8304</v>
      </c>
      <c r="B8" s="190" t="s">
        <v>18</v>
      </c>
      <c r="C8" s="190" t="s">
        <v>3</v>
      </c>
      <c r="D8" s="209">
        <v>4.7201700000000004</v>
      </c>
      <c r="E8" s="219" t="s">
        <v>45</v>
      </c>
      <c r="F8" s="212">
        <v>4.7201700000000004</v>
      </c>
      <c r="G8" s="118"/>
      <c r="H8" s="175"/>
      <c r="I8" s="118"/>
      <c r="J8" s="131"/>
      <c r="K8" s="76">
        <v>0</v>
      </c>
      <c r="L8" s="47"/>
      <c r="M8" s="92"/>
      <c r="N8" s="93"/>
      <c r="O8" s="33"/>
      <c r="P8" s="191">
        <f t="shared" si="0"/>
        <v>0</v>
      </c>
      <c r="Q8" s="191">
        <v>4.7201700000000004</v>
      </c>
      <c r="R8" s="23">
        <v>0</v>
      </c>
      <c r="S8" s="192">
        <v>0.919848</v>
      </c>
      <c r="T8" s="192">
        <v>0.321241</v>
      </c>
      <c r="U8" s="192">
        <v>3.479079</v>
      </c>
      <c r="V8" s="40">
        <v>0</v>
      </c>
      <c r="W8" s="108">
        <f t="shared" si="1"/>
        <v>2.0000000002795559E-6</v>
      </c>
      <c r="X8" s="133"/>
      <c r="Y8" s="133"/>
      <c r="Z8" s="133"/>
      <c r="AA8" s="133"/>
      <c r="AB8" s="133"/>
      <c r="AC8" s="133"/>
      <c r="AD8" s="133"/>
      <c r="AE8" s="133"/>
    </row>
    <row r="9" spans="1:31" x14ac:dyDescent="0.25">
      <c r="A9" s="190">
        <v>8306</v>
      </c>
      <c r="B9" s="190" t="s">
        <v>18</v>
      </c>
      <c r="C9" s="190" t="s">
        <v>3</v>
      </c>
      <c r="D9" s="209">
        <v>84.485224000000002</v>
      </c>
      <c r="E9" s="219" t="s">
        <v>45</v>
      </c>
      <c r="F9" s="212">
        <v>84.485219999999998</v>
      </c>
      <c r="G9" s="118"/>
      <c r="H9" s="175"/>
      <c r="I9" s="118"/>
      <c r="J9" s="131"/>
      <c r="K9" s="76">
        <v>0.49510199999999999</v>
      </c>
      <c r="L9" s="47"/>
      <c r="M9" s="94"/>
      <c r="N9" s="10"/>
      <c r="O9" s="33"/>
      <c r="P9" s="191">
        <f t="shared" si="0"/>
        <v>82.011480000000006</v>
      </c>
      <c r="Q9" s="191">
        <v>2.4737439999999999</v>
      </c>
      <c r="R9" s="23">
        <v>0</v>
      </c>
      <c r="S9" s="192">
        <v>16.36825</v>
      </c>
      <c r="T9" s="192">
        <v>42.608556</v>
      </c>
      <c r="U9" s="192">
        <v>14.943121</v>
      </c>
      <c r="V9" s="203">
        <v>0.49508000000000002</v>
      </c>
      <c r="W9" s="108">
        <f t="shared" si="1"/>
        <v>10.070217</v>
      </c>
      <c r="X9" s="133"/>
      <c r="Y9" s="133"/>
      <c r="Z9" s="133"/>
      <c r="AA9" s="133"/>
      <c r="AB9" s="133"/>
      <c r="AC9" s="133"/>
      <c r="AD9" s="133"/>
      <c r="AE9" s="133"/>
    </row>
    <row r="10" spans="1:31" x14ac:dyDescent="0.25">
      <c r="A10" s="190">
        <v>8308</v>
      </c>
      <c r="B10" s="190" t="s">
        <v>18</v>
      </c>
      <c r="C10" s="190" t="s">
        <v>3</v>
      </c>
      <c r="D10" s="209">
        <v>6.3911129999999998</v>
      </c>
      <c r="E10" s="219" t="s">
        <v>45</v>
      </c>
      <c r="F10" s="212">
        <v>0.16226199999999999</v>
      </c>
      <c r="G10" s="115"/>
      <c r="H10" s="174"/>
      <c r="I10" s="115"/>
      <c r="J10" s="87"/>
      <c r="K10" s="76">
        <v>0</v>
      </c>
      <c r="L10" s="47"/>
      <c r="M10" s="92"/>
      <c r="N10" s="93"/>
      <c r="O10" s="33">
        <v>6.2288509999999997</v>
      </c>
      <c r="P10" s="191">
        <f t="shared" si="0"/>
        <v>0.16226099999999999</v>
      </c>
      <c r="Q10" s="191">
        <v>6.2288519999999998</v>
      </c>
      <c r="R10" s="23">
        <v>0</v>
      </c>
      <c r="S10" s="192">
        <v>1.1004970000000001</v>
      </c>
      <c r="T10" s="10">
        <v>0</v>
      </c>
      <c r="U10" s="192">
        <v>5.290616</v>
      </c>
      <c r="V10" s="40">
        <v>0</v>
      </c>
      <c r="W10" s="108">
        <f t="shared" si="1"/>
        <v>0</v>
      </c>
      <c r="X10" s="133"/>
      <c r="Y10" s="133"/>
      <c r="Z10" s="133"/>
      <c r="AA10" s="133"/>
      <c r="AB10" s="133"/>
      <c r="AC10" s="133"/>
      <c r="AD10" s="133"/>
      <c r="AE10" s="133"/>
    </row>
    <row r="11" spans="1:31" x14ac:dyDescent="0.25">
      <c r="A11" s="190">
        <v>8313</v>
      </c>
      <c r="B11" s="190" t="s">
        <v>18</v>
      </c>
      <c r="C11" s="190" t="s">
        <v>3</v>
      </c>
      <c r="D11" s="209">
        <v>5.5963390000000004</v>
      </c>
      <c r="E11" s="219" t="s">
        <v>46</v>
      </c>
      <c r="F11" s="212">
        <v>5.5963390000000004</v>
      </c>
      <c r="G11" s="116"/>
      <c r="H11" s="179"/>
      <c r="I11" s="116"/>
      <c r="J11" s="54"/>
      <c r="K11" s="76">
        <v>3.9481830000000002</v>
      </c>
      <c r="L11" s="47"/>
      <c r="M11" s="95"/>
      <c r="N11" s="96"/>
      <c r="O11" s="200"/>
      <c r="P11" s="191">
        <f t="shared" si="0"/>
        <v>5.5963390000000004</v>
      </c>
      <c r="Q11" s="4">
        <v>0</v>
      </c>
      <c r="R11" s="23">
        <v>0</v>
      </c>
      <c r="S11" s="10">
        <v>0</v>
      </c>
      <c r="T11" s="192">
        <v>0</v>
      </c>
      <c r="U11" s="10">
        <v>0</v>
      </c>
      <c r="V11" s="40">
        <v>0</v>
      </c>
      <c r="W11" s="108">
        <f t="shared" si="1"/>
        <v>5.5963390000000004</v>
      </c>
      <c r="X11" s="133"/>
      <c r="Y11" s="133"/>
      <c r="Z11" s="133"/>
      <c r="AA11" s="133"/>
      <c r="AB11" s="133"/>
      <c r="AC11" s="133"/>
      <c r="AD11" s="133"/>
      <c r="AE11" s="133"/>
    </row>
    <row r="12" spans="1:31" x14ac:dyDescent="0.25">
      <c r="A12" s="190">
        <v>8318</v>
      </c>
      <c r="B12" s="190" t="s">
        <v>18</v>
      </c>
      <c r="C12" s="190" t="s">
        <v>3</v>
      </c>
      <c r="D12" s="209">
        <v>25.175256999999998</v>
      </c>
      <c r="E12" s="219" t="s">
        <v>46</v>
      </c>
      <c r="F12" s="212">
        <v>25.175260000000002</v>
      </c>
      <c r="G12" s="116"/>
      <c r="H12" s="179"/>
      <c r="I12" s="116"/>
      <c r="J12" s="54"/>
      <c r="K12" s="76">
        <v>13.43454</v>
      </c>
      <c r="L12" s="47"/>
      <c r="M12" s="92"/>
      <c r="N12" s="96"/>
      <c r="O12" s="200"/>
      <c r="P12" s="191">
        <f t="shared" si="0"/>
        <v>25.175256999999998</v>
      </c>
      <c r="Q12" s="4">
        <v>0</v>
      </c>
      <c r="R12" s="199">
        <v>2.0745800000000001</v>
      </c>
      <c r="S12" s="10">
        <v>0</v>
      </c>
      <c r="T12" s="192">
        <v>11.740777</v>
      </c>
      <c r="U12" s="192">
        <v>13.210096</v>
      </c>
      <c r="V12" s="40">
        <v>0</v>
      </c>
      <c r="W12" s="108">
        <f t="shared" si="1"/>
        <v>0.22438399999999703</v>
      </c>
      <c r="X12" s="133"/>
      <c r="Y12" s="133"/>
      <c r="Z12" s="133"/>
      <c r="AA12" s="133"/>
      <c r="AB12" s="133"/>
      <c r="AC12" s="133"/>
      <c r="AD12" s="133"/>
      <c r="AE12" s="133"/>
    </row>
    <row r="13" spans="1:31" x14ac:dyDescent="0.25">
      <c r="A13" s="190">
        <v>8366</v>
      </c>
      <c r="B13" s="190" t="s">
        <v>18</v>
      </c>
      <c r="C13" s="190" t="s">
        <v>3</v>
      </c>
      <c r="D13" s="209">
        <v>3.1718459999999999</v>
      </c>
      <c r="E13" s="219" t="s">
        <v>45</v>
      </c>
      <c r="F13" s="212">
        <v>3.1718459999999999</v>
      </c>
      <c r="G13" s="118"/>
      <c r="H13" s="175"/>
      <c r="I13" s="118"/>
      <c r="J13" s="131"/>
      <c r="K13" s="76">
        <v>0</v>
      </c>
      <c r="L13" s="47"/>
      <c r="M13" s="95"/>
      <c r="N13" s="96"/>
      <c r="O13" s="142"/>
      <c r="P13" s="191">
        <f t="shared" si="0"/>
        <v>0</v>
      </c>
      <c r="Q13" s="191">
        <v>3.1718459999999999</v>
      </c>
      <c r="R13" s="23">
        <v>0</v>
      </c>
      <c r="S13" s="192">
        <v>0.24171799999999999</v>
      </c>
      <c r="T13" s="192">
        <v>0.90183400000000002</v>
      </c>
      <c r="U13" s="10">
        <v>0</v>
      </c>
      <c r="V13" s="40">
        <v>0</v>
      </c>
      <c r="W13" s="108">
        <f t="shared" si="1"/>
        <v>2.0282939999999998</v>
      </c>
      <c r="X13" s="133"/>
      <c r="Y13" s="133"/>
      <c r="Z13" s="133"/>
      <c r="AA13" s="133"/>
      <c r="AB13" s="133"/>
      <c r="AC13" s="133"/>
      <c r="AD13" s="133"/>
      <c r="AE13" s="133"/>
    </row>
    <row r="14" spans="1:31" x14ac:dyDescent="0.25">
      <c r="A14" s="190">
        <v>8367</v>
      </c>
      <c r="B14" s="190" t="s">
        <v>18</v>
      </c>
      <c r="C14" s="190" t="s">
        <v>3</v>
      </c>
      <c r="D14" s="209">
        <v>8.2410150000000009</v>
      </c>
      <c r="E14" s="219" t="s">
        <v>70</v>
      </c>
      <c r="F14" s="212">
        <v>7.6017789999999996</v>
      </c>
      <c r="G14" s="219" t="s">
        <v>46</v>
      </c>
      <c r="H14" s="174">
        <v>0.63923600000000003</v>
      </c>
      <c r="I14" s="125"/>
      <c r="J14" s="87"/>
      <c r="K14" s="76">
        <v>1.969511</v>
      </c>
      <c r="L14" s="47"/>
      <c r="M14" s="95"/>
      <c r="N14" s="96"/>
      <c r="O14" s="200"/>
      <c r="P14" s="191">
        <f t="shared" si="0"/>
        <v>8.2410150000000009</v>
      </c>
      <c r="Q14" s="4">
        <v>0</v>
      </c>
      <c r="R14" s="23">
        <v>0</v>
      </c>
      <c r="S14" s="10">
        <v>0</v>
      </c>
      <c r="T14" s="192">
        <v>1.8414509999999999</v>
      </c>
      <c r="U14" s="192">
        <v>6.3995620000000004</v>
      </c>
      <c r="V14" s="40">
        <v>0</v>
      </c>
      <c r="W14" s="108">
        <f t="shared" si="1"/>
        <v>2.0000000002795559E-6</v>
      </c>
      <c r="X14" s="133"/>
      <c r="Y14" s="133"/>
      <c r="Z14" s="133"/>
      <c r="AA14" s="133"/>
      <c r="AB14" s="133"/>
      <c r="AC14" s="133"/>
      <c r="AD14" s="133"/>
      <c r="AE14" s="133"/>
    </row>
    <row r="15" spans="1:31" x14ac:dyDescent="0.25">
      <c r="A15" s="190">
        <v>8370</v>
      </c>
      <c r="B15" s="190" t="s">
        <v>18</v>
      </c>
      <c r="C15" s="190" t="s">
        <v>3</v>
      </c>
      <c r="D15" s="209">
        <v>14.369042</v>
      </c>
      <c r="E15" s="219" t="s">
        <v>46</v>
      </c>
      <c r="F15" s="212">
        <v>14.36904</v>
      </c>
      <c r="G15" s="116"/>
      <c r="H15" s="179"/>
      <c r="I15" s="116"/>
      <c r="J15" s="54"/>
      <c r="K15" s="76">
        <v>0</v>
      </c>
      <c r="L15" s="47"/>
      <c r="M15" s="95"/>
      <c r="N15" s="96"/>
      <c r="O15" s="200"/>
      <c r="P15" s="191">
        <f t="shared" si="0"/>
        <v>13.929805</v>
      </c>
      <c r="Q15" s="191">
        <v>0.43923699999999999</v>
      </c>
      <c r="R15" s="23">
        <v>0</v>
      </c>
      <c r="S15" s="192">
        <v>1.8152870000000001</v>
      </c>
      <c r="T15" s="192">
        <v>3.4626779999999999</v>
      </c>
      <c r="U15" s="192">
        <v>9.0074120000000004</v>
      </c>
      <c r="V15" s="40">
        <v>0</v>
      </c>
      <c r="W15" s="108">
        <f t="shared" si="1"/>
        <v>8.3664999999999878E-2</v>
      </c>
      <c r="X15" s="133"/>
      <c r="Y15" s="133"/>
      <c r="Z15" s="133"/>
      <c r="AA15" s="133"/>
      <c r="AB15" s="133"/>
      <c r="AC15" s="133"/>
      <c r="AD15" s="133"/>
      <c r="AE15" s="133"/>
    </row>
    <row r="16" spans="1:31" ht="23.25" x14ac:dyDescent="0.25">
      <c r="A16" s="190">
        <v>8373</v>
      </c>
      <c r="B16" s="190" t="s">
        <v>18</v>
      </c>
      <c r="C16" s="190" t="s">
        <v>3</v>
      </c>
      <c r="D16" s="209">
        <v>15.932764000000001</v>
      </c>
      <c r="E16" s="213" t="s">
        <v>58</v>
      </c>
      <c r="F16" s="212">
        <v>14.90343</v>
      </c>
      <c r="G16" s="118" t="s">
        <v>45</v>
      </c>
      <c r="H16" s="175">
        <v>1.0293350000000001</v>
      </c>
      <c r="I16" s="118"/>
      <c r="J16" s="131"/>
      <c r="K16" s="76">
        <v>1.237919</v>
      </c>
      <c r="L16" s="47"/>
      <c r="M16" s="141"/>
      <c r="N16" s="10"/>
      <c r="O16" s="200"/>
      <c r="P16" s="191">
        <f t="shared" si="0"/>
        <v>15.932764000000001</v>
      </c>
      <c r="Q16" s="4">
        <v>0</v>
      </c>
      <c r="R16" s="23">
        <v>0</v>
      </c>
      <c r="S16" s="10">
        <v>0</v>
      </c>
      <c r="T16" s="192">
        <v>14.694876000000001</v>
      </c>
      <c r="U16" s="192">
        <v>0.61435200000000001</v>
      </c>
      <c r="V16" s="203">
        <v>0.62354100000000001</v>
      </c>
      <c r="W16" s="108">
        <f t="shared" si="1"/>
        <v>-4.9999999998107114E-6</v>
      </c>
      <c r="X16" s="133"/>
      <c r="Y16" s="133"/>
      <c r="Z16" s="133"/>
      <c r="AA16" s="133"/>
      <c r="AB16" s="133"/>
      <c r="AC16" s="133"/>
      <c r="AD16" s="133"/>
      <c r="AE16" s="133"/>
    </row>
    <row r="17" spans="1:31" x14ac:dyDescent="0.25">
      <c r="A17" s="190">
        <v>8374</v>
      </c>
      <c r="B17" s="190" t="s">
        <v>18</v>
      </c>
      <c r="C17" s="190" t="s">
        <v>3</v>
      </c>
      <c r="D17" s="209">
        <v>6.6212080000000002</v>
      </c>
      <c r="E17" s="219" t="s">
        <v>45</v>
      </c>
      <c r="F17" s="212">
        <v>6.6212080000000002</v>
      </c>
      <c r="G17" s="116"/>
      <c r="H17" s="179"/>
      <c r="I17" s="116"/>
      <c r="J17" s="54"/>
      <c r="K17" s="76">
        <v>0</v>
      </c>
      <c r="L17" s="47"/>
      <c r="M17" s="94"/>
      <c r="N17" s="10"/>
      <c r="O17" s="142"/>
      <c r="P17" s="191">
        <f t="shared" si="0"/>
        <v>6.6212080000000002</v>
      </c>
      <c r="Q17" s="4">
        <v>0</v>
      </c>
      <c r="R17" s="199">
        <v>6.5236919999999996</v>
      </c>
      <c r="S17" s="10">
        <v>0</v>
      </c>
      <c r="T17" s="10">
        <v>0</v>
      </c>
      <c r="U17" s="192">
        <v>6.6212080000000002</v>
      </c>
      <c r="V17" s="40">
        <v>0</v>
      </c>
      <c r="W17" s="108">
        <f t="shared" si="1"/>
        <v>0</v>
      </c>
      <c r="X17" s="133"/>
      <c r="Y17" s="133"/>
      <c r="Z17" s="133"/>
      <c r="AA17" s="133"/>
      <c r="AB17" s="133"/>
      <c r="AC17" s="133"/>
      <c r="AD17" s="133"/>
      <c r="AE17" s="133"/>
    </row>
    <row r="18" spans="1:31" x14ac:dyDescent="0.25">
      <c r="A18" s="190">
        <v>8377</v>
      </c>
      <c r="B18" s="190" t="s">
        <v>18</v>
      </c>
      <c r="C18" s="190" t="s">
        <v>3</v>
      </c>
      <c r="D18" s="209">
        <v>9.5916709999999998</v>
      </c>
      <c r="E18" s="125"/>
      <c r="F18" s="87"/>
      <c r="G18" s="115"/>
      <c r="H18" s="174"/>
      <c r="I18" s="115"/>
      <c r="J18" s="53"/>
      <c r="K18" s="76">
        <v>0</v>
      </c>
      <c r="L18" s="47"/>
      <c r="M18" s="94"/>
      <c r="N18" s="10"/>
      <c r="O18" s="142"/>
      <c r="P18" s="191">
        <f t="shared" si="0"/>
        <v>0</v>
      </c>
      <c r="Q18" s="191">
        <v>9.5916709999999998</v>
      </c>
      <c r="R18" s="23">
        <v>0</v>
      </c>
      <c r="S18" s="192">
        <v>0.472113</v>
      </c>
      <c r="T18" s="192">
        <v>2.13673</v>
      </c>
      <c r="U18" s="192">
        <v>6.9828279999999996</v>
      </c>
      <c r="V18" s="40">
        <v>0</v>
      </c>
      <c r="W18" s="108">
        <f t="shared" si="1"/>
        <v>0</v>
      </c>
      <c r="X18" s="133"/>
      <c r="Y18" s="133"/>
      <c r="Z18" s="133"/>
      <c r="AA18" s="133"/>
      <c r="AB18" s="133"/>
      <c r="AC18" s="133"/>
      <c r="AD18" s="133"/>
      <c r="AE18" s="133"/>
    </row>
    <row r="19" spans="1:31" x14ac:dyDescent="0.25">
      <c r="A19" s="190">
        <v>8441</v>
      </c>
      <c r="B19" s="190" t="s">
        <v>18</v>
      </c>
      <c r="C19" s="190" t="s">
        <v>3</v>
      </c>
      <c r="D19" s="209">
        <v>6.0363030000000002</v>
      </c>
      <c r="E19" s="219" t="s">
        <v>59</v>
      </c>
      <c r="F19" s="212">
        <v>6.0363030000000002</v>
      </c>
      <c r="G19" s="118"/>
      <c r="H19" s="175"/>
      <c r="I19" s="118"/>
      <c r="J19" s="131"/>
      <c r="K19" s="76">
        <v>0</v>
      </c>
      <c r="L19" s="47"/>
      <c r="M19" s="95"/>
      <c r="N19" s="96"/>
      <c r="O19" s="200"/>
      <c r="P19" s="191">
        <f t="shared" si="0"/>
        <v>5.7388400000000006</v>
      </c>
      <c r="Q19" s="191">
        <v>0.29746299999999998</v>
      </c>
      <c r="R19" s="23">
        <v>0</v>
      </c>
      <c r="S19" s="192">
        <v>1.4324030000000001</v>
      </c>
      <c r="T19" s="10">
        <v>0</v>
      </c>
      <c r="U19" s="192">
        <v>4.6038990000000002</v>
      </c>
      <c r="V19" s="40">
        <v>0</v>
      </c>
      <c r="W19" s="108">
        <f t="shared" si="1"/>
        <v>1.000000000139778E-6</v>
      </c>
      <c r="X19" s="133"/>
      <c r="Y19" s="133"/>
      <c r="Z19" s="133"/>
      <c r="AA19" s="133"/>
      <c r="AB19" s="133"/>
      <c r="AC19" s="133"/>
      <c r="AD19" s="133"/>
      <c r="AE19" s="133"/>
    </row>
    <row r="20" spans="1:31" x14ac:dyDescent="0.25">
      <c r="A20" s="190">
        <v>8444</v>
      </c>
      <c r="B20" s="190" t="s">
        <v>18</v>
      </c>
      <c r="C20" s="190" t="s">
        <v>3</v>
      </c>
      <c r="D20" s="209">
        <v>3.3286370000000001</v>
      </c>
      <c r="E20" s="219" t="s">
        <v>59</v>
      </c>
      <c r="F20" s="212">
        <v>3.3286370000000001</v>
      </c>
      <c r="G20" s="115"/>
      <c r="H20" s="174"/>
      <c r="I20" s="115"/>
      <c r="J20" s="53"/>
      <c r="K20" s="76">
        <v>0.39076300000000003</v>
      </c>
      <c r="L20" s="47"/>
      <c r="M20" s="94"/>
      <c r="N20" s="10"/>
      <c r="O20" s="33"/>
      <c r="P20" s="191">
        <f t="shared" si="0"/>
        <v>2.8239640000000001</v>
      </c>
      <c r="Q20" s="191">
        <v>0.50467300000000004</v>
      </c>
      <c r="R20" s="199">
        <v>0.50466999999999995</v>
      </c>
      <c r="S20" s="10">
        <v>0</v>
      </c>
      <c r="T20" s="10">
        <v>0</v>
      </c>
      <c r="U20" s="192">
        <v>3.3286359999999999</v>
      </c>
      <c r="V20" s="40">
        <v>0</v>
      </c>
      <c r="W20" s="108">
        <f t="shared" si="1"/>
        <v>1.000000000139778E-6</v>
      </c>
      <c r="X20" s="133"/>
      <c r="Y20" s="133"/>
      <c r="Z20" s="133"/>
      <c r="AA20" s="133"/>
      <c r="AB20" s="133"/>
      <c r="AC20" s="133"/>
      <c r="AD20" s="133"/>
      <c r="AE20" s="133"/>
    </row>
    <row r="21" spans="1:31" x14ac:dyDescent="0.25">
      <c r="A21" s="190">
        <v>8447</v>
      </c>
      <c r="B21" s="190" t="s">
        <v>18</v>
      </c>
      <c r="C21" s="190" t="s">
        <v>3</v>
      </c>
      <c r="D21" s="209">
        <v>5.8729950000000004</v>
      </c>
      <c r="E21" s="219" t="s">
        <v>59</v>
      </c>
      <c r="F21" s="212">
        <v>5.8729950000000004</v>
      </c>
      <c r="G21" s="115"/>
      <c r="H21" s="174"/>
      <c r="I21" s="115"/>
      <c r="J21" s="53"/>
      <c r="K21" s="76">
        <v>0.264872</v>
      </c>
      <c r="L21" s="47"/>
      <c r="M21" s="94"/>
      <c r="N21" s="10"/>
      <c r="O21" s="200"/>
      <c r="P21" s="191">
        <f t="shared" si="0"/>
        <v>5.8729950000000004</v>
      </c>
      <c r="Q21" s="4">
        <v>0</v>
      </c>
      <c r="R21" s="199">
        <v>5.5251140000000003</v>
      </c>
      <c r="S21" s="10">
        <v>0</v>
      </c>
      <c r="T21" s="192">
        <v>1.262278</v>
      </c>
      <c r="U21" s="192">
        <v>0.33100400000000002</v>
      </c>
      <c r="V21" s="40">
        <v>0</v>
      </c>
      <c r="W21" s="108">
        <f t="shared" si="1"/>
        <v>4.2797130000000001</v>
      </c>
      <c r="X21" s="133"/>
      <c r="Y21" s="133"/>
      <c r="Z21" s="133"/>
      <c r="AA21" s="133"/>
      <c r="AB21" s="133"/>
      <c r="AC21" s="133"/>
      <c r="AD21" s="133"/>
      <c r="AE21" s="133"/>
    </row>
    <row r="22" spans="1:31" x14ac:dyDescent="0.25">
      <c r="A22" s="190">
        <v>8449</v>
      </c>
      <c r="B22" s="190" t="s">
        <v>18</v>
      </c>
      <c r="C22" s="190" t="s">
        <v>3</v>
      </c>
      <c r="D22" s="209">
        <v>2.1270210000000001</v>
      </c>
      <c r="E22" s="219" t="s">
        <v>59</v>
      </c>
      <c r="F22" s="212">
        <v>2.1270210000000001</v>
      </c>
      <c r="G22" s="115"/>
      <c r="H22" s="174"/>
      <c r="I22" s="115"/>
      <c r="J22" s="53"/>
      <c r="K22" s="76">
        <v>2.1270210000000001</v>
      </c>
      <c r="L22" s="47"/>
      <c r="M22" s="94"/>
      <c r="N22" s="10"/>
      <c r="O22" s="200"/>
      <c r="P22" s="191">
        <f t="shared" si="0"/>
        <v>2.1270210000000001</v>
      </c>
      <c r="Q22" s="4">
        <v>0</v>
      </c>
      <c r="R22" s="23">
        <v>0</v>
      </c>
      <c r="S22" s="10">
        <v>0</v>
      </c>
      <c r="T22" s="10">
        <v>0</v>
      </c>
      <c r="U22" s="10">
        <v>0</v>
      </c>
      <c r="V22" s="40">
        <v>0</v>
      </c>
      <c r="W22" s="108">
        <f t="shared" si="1"/>
        <v>2.1270210000000001</v>
      </c>
      <c r="X22" s="133"/>
      <c r="Y22" s="133"/>
      <c r="Z22" s="133"/>
      <c r="AA22" s="133"/>
      <c r="AB22" s="133"/>
      <c r="AC22" s="133"/>
      <c r="AD22" s="133"/>
      <c r="AE22" s="133"/>
    </row>
    <row r="23" spans="1:31" x14ac:dyDescent="0.25">
      <c r="A23" s="190">
        <v>8460</v>
      </c>
      <c r="B23" s="190" t="s">
        <v>18</v>
      </c>
      <c r="C23" s="190" t="s">
        <v>3</v>
      </c>
      <c r="D23" s="209">
        <v>17.722367999999999</v>
      </c>
      <c r="E23" s="219" t="s">
        <v>59</v>
      </c>
      <c r="F23" s="212">
        <v>17.722370000000002</v>
      </c>
      <c r="G23" s="115"/>
      <c r="H23" s="174"/>
      <c r="I23" s="115"/>
      <c r="J23" s="53"/>
      <c r="K23" s="76">
        <v>5.6243000000000001E-2</v>
      </c>
      <c r="L23" s="47"/>
      <c r="M23" s="94"/>
      <c r="N23" s="10"/>
      <c r="O23" s="200"/>
      <c r="P23" s="191">
        <f t="shared" si="0"/>
        <v>17.722367999999999</v>
      </c>
      <c r="Q23" s="4">
        <v>0</v>
      </c>
      <c r="R23" s="23">
        <v>0</v>
      </c>
      <c r="S23" s="10">
        <v>0</v>
      </c>
      <c r="T23" s="192">
        <v>14.087432</v>
      </c>
      <c r="U23" s="192">
        <v>1.254543</v>
      </c>
      <c r="V23" s="203">
        <v>5.0351E-2</v>
      </c>
      <c r="W23" s="108">
        <f t="shared" si="1"/>
        <v>2.3300420000000006</v>
      </c>
      <c r="X23" s="133"/>
      <c r="Y23" s="133"/>
      <c r="Z23" s="133"/>
      <c r="AA23" s="133"/>
      <c r="AB23" s="133"/>
      <c r="AC23" s="133"/>
      <c r="AD23" s="133"/>
      <c r="AE23" s="133"/>
    </row>
    <row r="24" spans="1:31" s="51" customFormat="1" x14ac:dyDescent="0.25">
      <c r="A24" s="190">
        <v>9093</v>
      </c>
      <c r="B24" s="190" t="s">
        <v>18</v>
      </c>
      <c r="C24" s="190" t="s">
        <v>6</v>
      </c>
      <c r="D24" s="209">
        <v>6.3630969999999998</v>
      </c>
      <c r="E24" s="219" t="s">
        <v>45</v>
      </c>
      <c r="F24" s="212">
        <v>6.3630969999999998</v>
      </c>
      <c r="G24" s="115"/>
      <c r="H24" s="174"/>
      <c r="I24" s="115"/>
      <c r="J24" s="87"/>
      <c r="K24" s="76">
        <v>0</v>
      </c>
      <c r="L24" s="47"/>
      <c r="M24" s="65"/>
      <c r="N24" s="65"/>
      <c r="O24" s="201"/>
      <c r="P24" s="191">
        <f t="shared" si="0"/>
        <v>4.6564069999999997</v>
      </c>
      <c r="Q24" s="191">
        <v>1.70669</v>
      </c>
      <c r="R24" s="23">
        <v>0</v>
      </c>
      <c r="S24" s="10">
        <v>0</v>
      </c>
      <c r="T24" s="192">
        <v>5.1728529999999999</v>
      </c>
      <c r="U24" s="192">
        <v>0.12156599999999999</v>
      </c>
      <c r="V24" s="40">
        <v>0</v>
      </c>
      <c r="W24" s="108">
        <f t="shared" si="1"/>
        <v>1.0686780000000002</v>
      </c>
      <c r="X24" s="137"/>
      <c r="Y24" s="137"/>
      <c r="Z24" s="137"/>
      <c r="AA24" s="137"/>
      <c r="AB24" s="137"/>
      <c r="AC24" s="137"/>
      <c r="AD24" s="137"/>
      <c r="AE24" s="137"/>
    </row>
    <row r="25" spans="1:31" x14ac:dyDescent="0.25">
      <c r="A25" s="190">
        <v>9095</v>
      </c>
      <c r="B25" s="190" t="s">
        <v>18</v>
      </c>
      <c r="C25" s="190" t="s">
        <v>6</v>
      </c>
      <c r="D25" s="209">
        <v>1.7183029999999999</v>
      </c>
      <c r="E25" s="219" t="s">
        <v>45</v>
      </c>
      <c r="F25" s="212">
        <v>1.7183029999999999</v>
      </c>
      <c r="G25" s="115"/>
      <c r="H25" s="174"/>
      <c r="I25" s="115"/>
      <c r="J25" s="53"/>
      <c r="K25" s="76">
        <v>0</v>
      </c>
      <c r="L25" s="47"/>
      <c r="M25" s="94"/>
      <c r="N25" s="10"/>
      <c r="O25" s="200"/>
      <c r="P25" s="191">
        <f t="shared" si="0"/>
        <v>0</v>
      </c>
      <c r="Q25" s="191">
        <v>1.7183029999999999</v>
      </c>
      <c r="R25" s="23">
        <v>0</v>
      </c>
      <c r="S25" s="10">
        <v>0</v>
      </c>
      <c r="T25" s="10">
        <v>0</v>
      </c>
      <c r="U25" s="192">
        <v>0.83502500000000002</v>
      </c>
      <c r="V25" s="40">
        <v>0</v>
      </c>
      <c r="W25" s="108">
        <f t="shared" si="1"/>
        <v>0.8832779999999999</v>
      </c>
      <c r="X25" s="133"/>
      <c r="Y25" s="133"/>
      <c r="Z25" s="133"/>
      <c r="AA25" s="133"/>
      <c r="AB25" s="133"/>
      <c r="AC25" s="133"/>
      <c r="AD25" s="133"/>
      <c r="AE25" s="133"/>
    </row>
    <row r="26" spans="1:31" x14ac:dyDescent="0.25">
      <c r="A26" s="190">
        <v>9151</v>
      </c>
      <c r="B26" s="190" t="s">
        <v>18</v>
      </c>
      <c r="C26" s="190" t="s">
        <v>6</v>
      </c>
      <c r="D26" s="209">
        <v>6.8066310000000003</v>
      </c>
      <c r="E26" s="219" t="s">
        <v>46</v>
      </c>
      <c r="F26" s="212">
        <v>6.8066310000000003</v>
      </c>
      <c r="G26" s="115"/>
      <c r="H26" s="174"/>
      <c r="I26" s="115"/>
      <c r="J26" s="53"/>
      <c r="K26" s="76">
        <v>0</v>
      </c>
      <c r="L26" s="47">
        <v>2.6712509999999998</v>
      </c>
      <c r="M26" s="94"/>
      <c r="N26" s="10"/>
      <c r="O26" s="200"/>
      <c r="P26" s="191">
        <f t="shared" si="0"/>
        <v>6.8066310000000003</v>
      </c>
      <c r="Q26" s="4">
        <v>0</v>
      </c>
      <c r="R26" s="199">
        <v>6.0260579999999999</v>
      </c>
      <c r="S26" s="192">
        <v>5.8624869999999998</v>
      </c>
      <c r="T26" s="10">
        <v>0</v>
      </c>
      <c r="U26" s="192">
        <v>0.94414399999999998</v>
      </c>
      <c r="V26" s="40">
        <v>0</v>
      </c>
      <c r="W26" s="108">
        <f t="shared" si="1"/>
        <v>0</v>
      </c>
      <c r="X26" s="133"/>
      <c r="Y26" s="133"/>
      <c r="Z26" s="133"/>
      <c r="AA26" s="133"/>
      <c r="AB26" s="133"/>
      <c r="AC26" s="133"/>
      <c r="AD26" s="133"/>
      <c r="AE26" s="133"/>
    </row>
    <row r="27" spans="1:31" x14ac:dyDescent="0.25">
      <c r="A27" s="190">
        <v>9173</v>
      </c>
      <c r="B27" s="190" t="s">
        <v>18</v>
      </c>
      <c r="C27" s="190" t="s">
        <v>6</v>
      </c>
      <c r="D27" s="209">
        <v>4.3992139999999997</v>
      </c>
      <c r="E27" s="219" t="s">
        <v>46</v>
      </c>
      <c r="F27" s="212">
        <v>5.7443000000000001E-2</v>
      </c>
      <c r="G27" s="118"/>
      <c r="H27" s="175"/>
      <c r="I27" s="118"/>
      <c r="J27" s="131"/>
      <c r="K27" s="76">
        <v>0</v>
      </c>
      <c r="L27" s="47"/>
      <c r="M27" s="95"/>
      <c r="N27" s="96"/>
      <c r="O27" s="142"/>
      <c r="P27" s="191">
        <f t="shared" si="0"/>
        <v>4.3467329999999995</v>
      </c>
      <c r="Q27" s="191">
        <v>5.2481E-2</v>
      </c>
      <c r="R27" s="23">
        <v>0</v>
      </c>
      <c r="S27" s="192">
        <v>5.7443000000000001E-2</v>
      </c>
      <c r="T27" s="192">
        <v>4.3417709999999996</v>
      </c>
      <c r="U27" s="10">
        <v>0</v>
      </c>
      <c r="V27" s="40">
        <v>0</v>
      </c>
      <c r="W27" s="108">
        <f t="shared" si="1"/>
        <v>0</v>
      </c>
      <c r="X27" s="133"/>
      <c r="Y27" s="133"/>
      <c r="Z27" s="133"/>
      <c r="AA27" s="133"/>
      <c r="AB27" s="133"/>
      <c r="AC27" s="133"/>
      <c r="AD27" s="133"/>
      <c r="AE27" s="133"/>
    </row>
    <row r="28" spans="1:31" x14ac:dyDescent="0.25">
      <c r="A28" s="190">
        <v>9174</v>
      </c>
      <c r="B28" s="190" t="s">
        <v>18</v>
      </c>
      <c r="C28" s="190" t="s">
        <v>6</v>
      </c>
      <c r="D28" s="209">
        <v>2.463619</v>
      </c>
      <c r="E28" s="219" t="s">
        <v>46</v>
      </c>
      <c r="F28" s="212">
        <v>2.2695820000000002</v>
      </c>
      <c r="G28" s="219" t="s">
        <v>45</v>
      </c>
      <c r="H28" s="174">
        <v>0.19403699999999999</v>
      </c>
      <c r="I28" s="115"/>
      <c r="J28" s="53"/>
      <c r="K28" s="76">
        <v>0</v>
      </c>
      <c r="L28" s="47"/>
      <c r="M28" s="95"/>
      <c r="N28" s="96"/>
      <c r="O28" s="200"/>
      <c r="P28" s="191">
        <f t="shared" si="0"/>
        <v>0</v>
      </c>
      <c r="Q28" s="191">
        <v>2.463619</v>
      </c>
      <c r="R28" s="23">
        <v>0</v>
      </c>
      <c r="S28" s="10">
        <v>0</v>
      </c>
      <c r="T28" s="192">
        <v>1.15116</v>
      </c>
      <c r="U28" s="10">
        <v>0</v>
      </c>
      <c r="V28" s="40">
        <v>0</v>
      </c>
      <c r="W28" s="108">
        <f t="shared" si="1"/>
        <v>1.312459</v>
      </c>
      <c r="X28" s="133"/>
      <c r="Y28" s="133"/>
      <c r="Z28" s="133"/>
      <c r="AA28" s="133"/>
      <c r="AB28" s="133"/>
      <c r="AC28" s="133"/>
      <c r="AD28" s="133"/>
      <c r="AE28" s="133"/>
    </row>
    <row r="29" spans="1:31" x14ac:dyDescent="0.25">
      <c r="A29" s="190">
        <v>9288</v>
      </c>
      <c r="B29" s="190" t="s">
        <v>18</v>
      </c>
      <c r="C29" s="190" t="s">
        <v>6</v>
      </c>
      <c r="D29" s="209">
        <v>23.550447999999999</v>
      </c>
      <c r="E29" s="219" t="s">
        <v>47</v>
      </c>
      <c r="F29" s="212">
        <v>23.550450000000001</v>
      </c>
      <c r="G29" s="118"/>
      <c r="H29" s="175"/>
      <c r="I29" s="118"/>
      <c r="J29" s="131"/>
      <c r="K29" s="76">
        <v>19.25121</v>
      </c>
      <c r="L29" s="47">
        <v>19.260909999999999</v>
      </c>
      <c r="M29" s="95"/>
      <c r="N29" s="96"/>
      <c r="O29" s="200"/>
      <c r="P29" s="191">
        <f t="shared" si="0"/>
        <v>23.550447999999999</v>
      </c>
      <c r="Q29" s="4">
        <v>0</v>
      </c>
      <c r="R29" s="23">
        <v>0</v>
      </c>
      <c r="S29" s="10">
        <v>0</v>
      </c>
      <c r="T29" s="192">
        <v>8.5240299999999998</v>
      </c>
      <c r="U29" s="192">
        <v>14.692318</v>
      </c>
      <c r="V29" s="40">
        <v>0</v>
      </c>
      <c r="W29" s="108">
        <f t="shared" si="1"/>
        <v>0.3340999999999994</v>
      </c>
      <c r="X29" s="133"/>
      <c r="Y29" s="133"/>
      <c r="Z29" s="133"/>
      <c r="AA29" s="133"/>
      <c r="AB29" s="133"/>
      <c r="AC29" s="133"/>
      <c r="AD29" s="133"/>
      <c r="AE29" s="133"/>
    </row>
    <row r="30" spans="1:31" x14ac:dyDescent="0.25">
      <c r="A30" s="190">
        <v>9292</v>
      </c>
      <c r="B30" s="190" t="s">
        <v>18</v>
      </c>
      <c r="C30" s="190" t="s">
        <v>6</v>
      </c>
      <c r="D30" s="209">
        <v>1.1130739999999999</v>
      </c>
      <c r="E30" s="219" t="s">
        <v>59</v>
      </c>
      <c r="F30" s="212">
        <v>1.1130739999999999</v>
      </c>
      <c r="G30" s="118"/>
      <c r="H30" s="175"/>
      <c r="I30" s="118"/>
      <c r="J30" s="131"/>
      <c r="K30" s="76">
        <v>0</v>
      </c>
      <c r="L30" s="47"/>
      <c r="M30" s="95"/>
      <c r="N30" s="96"/>
      <c r="O30" s="200"/>
      <c r="P30" s="191">
        <f t="shared" si="0"/>
        <v>1.1130739999999999</v>
      </c>
      <c r="Q30" s="4">
        <v>0</v>
      </c>
      <c r="R30" s="23">
        <v>0</v>
      </c>
      <c r="S30" s="10">
        <v>0</v>
      </c>
      <c r="T30" s="10">
        <v>0</v>
      </c>
      <c r="U30" s="192">
        <v>1.1130739999999999</v>
      </c>
      <c r="V30" s="40">
        <v>0</v>
      </c>
      <c r="W30" s="108">
        <f t="shared" si="1"/>
        <v>0</v>
      </c>
      <c r="X30" s="133"/>
      <c r="Y30" s="133"/>
      <c r="Z30" s="133"/>
      <c r="AA30" s="133"/>
      <c r="AB30" s="133"/>
      <c r="AC30" s="133"/>
      <c r="AD30" s="133"/>
      <c r="AE30" s="133"/>
    </row>
    <row r="31" spans="1:31" x14ac:dyDescent="0.25">
      <c r="A31" s="190">
        <v>9293</v>
      </c>
      <c r="B31" s="190" t="s">
        <v>18</v>
      </c>
      <c r="C31" s="190" t="s">
        <v>6</v>
      </c>
      <c r="D31" s="209">
        <v>0.98006400000000005</v>
      </c>
      <c r="E31" s="219" t="s">
        <v>59</v>
      </c>
      <c r="F31" s="212">
        <v>0.98006400000000005</v>
      </c>
      <c r="G31" s="118"/>
      <c r="H31" s="175"/>
      <c r="I31" s="118"/>
      <c r="J31" s="131"/>
      <c r="K31" s="76">
        <v>0</v>
      </c>
      <c r="L31" s="47"/>
      <c r="M31" s="92"/>
      <c r="N31" s="96"/>
      <c r="O31" s="200"/>
      <c r="P31" s="191">
        <f t="shared" si="0"/>
        <v>0.98006400000000005</v>
      </c>
      <c r="Q31" s="4">
        <v>0</v>
      </c>
      <c r="R31" s="23">
        <v>0</v>
      </c>
      <c r="S31" s="192">
        <v>0.97034900000000002</v>
      </c>
      <c r="T31" s="10">
        <v>0</v>
      </c>
      <c r="U31" s="192">
        <v>9.7149999999999997E-3</v>
      </c>
      <c r="V31" s="40">
        <v>0</v>
      </c>
      <c r="W31" s="108">
        <f t="shared" si="1"/>
        <v>0</v>
      </c>
      <c r="X31" s="133"/>
      <c r="Y31" s="133"/>
      <c r="Z31" s="133"/>
      <c r="AA31" s="133"/>
      <c r="AB31" s="133"/>
      <c r="AC31" s="133"/>
      <c r="AD31" s="133"/>
      <c r="AE31" s="133"/>
    </row>
    <row r="32" spans="1:31" x14ac:dyDescent="0.25">
      <c r="A32" s="190">
        <v>9294</v>
      </c>
      <c r="B32" s="190" t="s">
        <v>18</v>
      </c>
      <c r="C32" s="190" t="s">
        <v>6</v>
      </c>
      <c r="D32" s="209">
        <v>1.318886</v>
      </c>
      <c r="E32" s="219" t="s">
        <v>59</v>
      </c>
      <c r="F32" s="212">
        <v>1.318886</v>
      </c>
      <c r="G32" s="118"/>
      <c r="H32" s="175"/>
      <c r="I32" s="118"/>
      <c r="J32" s="131"/>
      <c r="K32" s="76">
        <v>0.33502799999999999</v>
      </c>
      <c r="L32" s="47"/>
      <c r="M32" s="95"/>
      <c r="N32" s="96"/>
      <c r="O32" s="200"/>
      <c r="P32" s="191">
        <f t="shared" si="0"/>
        <v>1.318886</v>
      </c>
      <c r="Q32" s="4">
        <v>0</v>
      </c>
      <c r="R32" s="23">
        <v>0</v>
      </c>
      <c r="S32" s="192">
        <v>0.50094300000000003</v>
      </c>
      <c r="T32" s="10">
        <v>0</v>
      </c>
      <c r="U32" s="192">
        <v>0.81794299999999998</v>
      </c>
      <c r="V32" s="40">
        <v>0</v>
      </c>
      <c r="W32" s="108">
        <f t="shared" si="1"/>
        <v>0</v>
      </c>
      <c r="X32" s="133"/>
      <c r="Y32" s="133"/>
      <c r="Z32" s="133"/>
      <c r="AA32" s="133"/>
      <c r="AB32" s="133"/>
      <c r="AC32" s="133"/>
      <c r="AD32" s="133"/>
      <c r="AE32" s="133"/>
    </row>
    <row r="33" spans="1:238" x14ac:dyDescent="0.25">
      <c r="A33" s="190">
        <v>9889</v>
      </c>
      <c r="B33" s="190" t="s">
        <v>18</v>
      </c>
      <c r="C33" s="190" t="s">
        <v>4</v>
      </c>
      <c r="D33" s="209">
        <v>23.051487000000002</v>
      </c>
      <c r="E33" s="219" t="s">
        <v>46</v>
      </c>
      <c r="F33" s="212">
        <v>23.051490000000001</v>
      </c>
      <c r="G33" s="115"/>
      <c r="H33" s="174"/>
      <c r="I33" s="115"/>
      <c r="J33" s="87"/>
      <c r="K33" s="76">
        <v>0.15342499999999998</v>
      </c>
      <c r="L33" s="47"/>
      <c r="M33" s="95"/>
      <c r="N33" s="96"/>
      <c r="O33" s="200"/>
      <c r="P33" s="191">
        <f t="shared" si="0"/>
        <v>23.051487000000002</v>
      </c>
      <c r="Q33" s="4">
        <v>0</v>
      </c>
      <c r="R33" s="23">
        <v>0</v>
      </c>
      <c r="S33" s="192">
        <v>20.94211</v>
      </c>
      <c r="T33" s="192">
        <v>2.1093820000000001</v>
      </c>
      <c r="U33" s="10">
        <v>0</v>
      </c>
      <c r="V33" s="40">
        <v>0</v>
      </c>
      <c r="W33" s="108">
        <f t="shared" si="1"/>
        <v>-4.9999999980343546E-6</v>
      </c>
      <c r="X33" s="133"/>
      <c r="Y33" s="133"/>
      <c r="Z33" s="133"/>
      <c r="AA33" s="133"/>
      <c r="AB33" s="133"/>
      <c r="AC33" s="133"/>
      <c r="AD33" s="133"/>
      <c r="AE33" s="133"/>
    </row>
    <row r="34" spans="1:238" x14ac:dyDescent="0.25">
      <c r="A34" s="190">
        <v>9893</v>
      </c>
      <c r="B34" s="190" t="s">
        <v>18</v>
      </c>
      <c r="C34" s="190" t="s">
        <v>4</v>
      </c>
      <c r="D34" s="209">
        <v>35.173139999999997</v>
      </c>
      <c r="E34" s="219" t="s">
        <v>46</v>
      </c>
      <c r="F34" s="212">
        <v>35.173139999999997</v>
      </c>
      <c r="G34" s="115"/>
      <c r="H34" s="174"/>
      <c r="I34" s="115"/>
      <c r="J34" s="87"/>
      <c r="K34" s="76">
        <v>1.2399249999999999</v>
      </c>
      <c r="L34" s="47"/>
      <c r="M34" s="92"/>
      <c r="N34" s="96"/>
      <c r="O34" s="200"/>
      <c r="P34" s="191">
        <f t="shared" si="0"/>
        <v>35.173139999999997</v>
      </c>
      <c r="Q34" s="4">
        <v>0</v>
      </c>
      <c r="R34" s="23">
        <v>0</v>
      </c>
      <c r="S34" s="192">
        <v>31.16996</v>
      </c>
      <c r="T34" s="192">
        <v>2.162846</v>
      </c>
      <c r="U34" s="192">
        <v>1.508527</v>
      </c>
      <c r="V34" s="203">
        <v>0.33180500000000002</v>
      </c>
      <c r="W34" s="108">
        <f t="shared" si="1"/>
        <v>1.9999999949504854E-6</v>
      </c>
      <c r="X34" s="133"/>
      <c r="Y34" s="133"/>
      <c r="Z34" s="133"/>
      <c r="AA34" s="133"/>
      <c r="AB34" s="133"/>
      <c r="AC34" s="133"/>
      <c r="AD34" s="133"/>
      <c r="AE34" s="133"/>
    </row>
    <row r="35" spans="1:238" x14ac:dyDescent="0.25">
      <c r="A35" s="190">
        <v>9894</v>
      </c>
      <c r="B35" s="190" t="s">
        <v>18</v>
      </c>
      <c r="C35" s="190" t="s">
        <v>4</v>
      </c>
      <c r="D35" s="209">
        <v>34.121158999999999</v>
      </c>
      <c r="E35" s="219" t="s">
        <v>46</v>
      </c>
      <c r="F35" s="212">
        <v>34.121160000000003</v>
      </c>
      <c r="G35" s="118"/>
      <c r="H35" s="175"/>
      <c r="I35" s="118"/>
      <c r="J35" s="131"/>
      <c r="K35" s="76">
        <v>0</v>
      </c>
      <c r="L35" s="47"/>
      <c r="M35" s="92"/>
      <c r="N35" s="96"/>
      <c r="O35" s="200"/>
      <c r="P35" s="191">
        <f t="shared" si="0"/>
        <v>31.443358999999997</v>
      </c>
      <c r="Q35" s="191">
        <v>2.6778</v>
      </c>
      <c r="R35" s="199">
        <v>5.1270150000000001</v>
      </c>
      <c r="S35" s="10">
        <v>0</v>
      </c>
      <c r="T35" s="10">
        <v>0</v>
      </c>
      <c r="U35" s="192">
        <v>9.6550270000000005</v>
      </c>
      <c r="V35" s="203">
        <v>5.8947430000000001</v>
      </c>
      <c r="W35" s="108">
        <f t="shared" si="1"/>
        <v>18.571388999999996</v>
      </c>
      <c r="X35" s="133"/>
      <c r="Y35" s="133"/>
      <c r="Z35" s="133"/>
      <c r="AA35" s="133"/>
      <c r="AB35" s="133"/>
      <c r="AC35" s="133"/>
      <c r="AD35" s="133"/>
      <c r="AE35" s="133"/>
    </row>
    <row r="36" spans="1:238" x14ac:dyDescent="0.25">
      <c r="A36" s="190">
        <v>9895</v>
      </c>
      <c r="B36" s="190" t="s">
        <v>18</v>
      </c>
      <c r="C36" s="190" t="s">
        <v>4</v>
      </c>
      <c r="D36" s="209">
        <v>7.2496609999999997</v>
      </c>
      <c r="E36" s="219" t="s">
        <v>59</v>
      </c>
      <c r="F36" s="212">
        <v>7.2496609999999997</v>
      </c>
      <c r="G36" s="115"/>
      <c r="H36" s="174"/>
      <c r="I36" s="115"/>
      <c r="J36" s="87"/>
      <c r="K36" s="76">
        <v>0.34344400000000003</v>
      </c>
      <c r="L36" s="47">
        <v>4.0883580000000004</v>
      </c>
      <c r="M36" s="92"/>
      <c r="N36" s="96"/>
      <c r="O36" s="200"/>
      <c r="P36" s="191">
        <f t="shared" si="0"/>
        <v>7.2496609999999997</v>
      </c>
      <c r="Q36" s="4">
        <v>0</v>
      </c>
      <c r="R36" s="199">
        <v>1.9325939999999999</v>
      </c>
      <c r="S36" s="192">
        <v>2.2224710000000001</v>
      </c>
      <c r="T36" s="192">
        <v>4.6837460000000002</v>
      </c>
      <c r="U36" s="10">
        <v>0</v>
      </c>
      <c r="V36" s="203">
        <v>5.0340000000000003E-3</v>
      </c>
      <c r="W36" s="108">
        <f t="shared" si="1"/>
        <v>0.33840999999999966</v>
      </c>
      <c r="X36" s="133"/>
      <c r="Y36" s="133"/>
      <c r="Z36" s="133"/>
      <c r="AA36" s="133"/>
      <c r="AB36" s="133"/>
      <c r="AC36" s="133"/>
      <c r="AD36" s="133"/>
      <c r="AE36" s="133"/>
    </row>
    <row r="37" spans="1:238" x14ac:dyDescent="0.25">
      <c r="A37" s="190">
        <v>9896</v>
      </c>
      <c r="B37" s="190" t="s">
        <v>18</v>
      </c>
      <c r="C37" s="190" t="s">
        <v>4</v>
      </c>
      <c r="D37" s="209">
        <v>67.891906000000006</v>
      </c>
      <c r="E37" s="219" t="s">
        <v>46</v>
      </c>
      <c r="F37" s="212">
        <v>67.891909999999996</v>
      </c>
      <c r="G37" s="125"/>
      <c r="H37" s="174"/>
      <c r="I37" s="118"/>
      <c r="J37" s="131"/>
      <c r="K37" s="76">
        <v>0</v>
      </c>
      <c r="L37" s="47"/>
      <c r="M37" s="92"/>
      <c r="N37" s="96"/>
      <c r="O37" s="200"/>
      <c r="P37" s="191">
        <f t="shared" si="0"/>
        <v>67.891906000000006</v>
      </c>
      <c r="Q37" s="4">
        <v>0</v>
      </c>
      <c r="R37" s="23">
        <v>0</v>
      </c>
      <c r="S37" s="192">
        <v>5.0237790000000002</v>
      </c>
      <c r="T37" s="192">
        <v>26.508918000000001</v>
      </c>
      <c r="U37" s="192">
        <v>36.359211999999999</v>
      </c>
      <c r="V37" s="40">
        <v>0</v>
      </c>
      <c r="W37" s="108">
        <f t="shared" si="1"/>
        <v>-2.9999999924257281E-6</v>
      </c>
      <c r="X37" s="133"/>
      <c r="Y37" s="133"/>
      <c r="Z37" s="133"/>
      <c r="AA37" s="133"/>
      <c r="AB37" s="133"/>
      <c r="AC37" s="133"/>
      <c r="AD37" s="133"/>
      <c r="AE37" s="133"/>
    </row>
    <row r="38" spans="1:238" x14ac:dyDescent="0.25">
      <c r="A38" s="190">
        <v>9897</v>
      </c>
      <c r="B38" s="190" t="s">
        <v>18</v>
      </c>
      <c r="C38" s="190" t="s">
        <v>4</v>
      </c>
      <c r="D38" s="209">
        <v>17.806657000000001</v>
      </c>
      <c r="E38" s="219" t="s">
        <v>126</v>
      </c>
      <c r="F38" s="212">
        <v>13.7364</v>
      </c>
      <c r="G38" s="118" t="s">
        <v>46</v>
      </c>
      <c r="H38" s="175">
        <v>4.0702610000000004</v>
      </c>
      <c r="I38" s="118"/>
      <c r="J38" s="131"/>
      <c r="K38" s="76">
        <v>5.9775549999999997</v>
      </c>
      <c r="L38" s="47"/>
      <c r="M38" s="94"/>
      <c r="N38" s="10"/>
      <c r="O38" s="33"/>
      <c r="P38" s="191">
        <f t="shared" si="0"/>
        <v>17.806657000000001</v>
      </c>
      <c r="Q38" s="4">
        <v>0</v>
      </c>
      <c r="R38" s="23">
        <v>0</v>
      </c>
      <c r="S38" s="10">
        <v>0</v>
      </c>
      <c r="T38" s="192">
        <v>3.9832350000000001</v>
      </c>
      <c r="U38" s="192">
        <v>12.948048</v>
      </c>
      <c r="V38" s="40">
        <v>0</v>
      </c>
      <c r="W38" s="108">
        <f t="shared" si="1"/>
        <v>0.87537400000000076</v>
      </c>
      <c r="X38" s="133"/>
      <c r="Y38" s="133"/>
      <c r="Z38" s="133"/>
      <c r="AA38" s="133"/>
      <c r="AB38" s="133"/>
      <c r="AC38" s="133"/>
      <c r="AD38" s="133"/>
      <c r="AE38" s="133"/>
    </row>
    <row r="39" spans="1:238" x14ac:dyDescent="0.25">
      <c r="A39" s="190">
        <v>9901</v>
      </c>
      <c r="B39" s="190" t="s">
        <v>18</v>
      </c>
      <c r="C39" s="190" t="s">
        <v>4</v>
      </c>
      <c r="D39" s="209">
        <v>12.923534</v>
      </c>
      <c r="E39" s="219" t="s">
        <v>47</v>
      </c>
      <c r="F39" s="212">
        <v>12.92353</v>
      </c>
      <c r="G39" s="116"/>
      <c r="H39" s="179"/>
      <c r="I39" s="116"/>
      <c r="J39" s="54"/>
      <c r="K39" s="76">
        <v>0.108684</v>
      </c>
      <c r="L39" s="47"/>
      <c r="M39" s="94"/>
      <c r="N39" s="10"/>
      <c r="O39" s="33"/>
      <c r="P39" s="191">
        <f t="shared" si="0"/>
        <v>4.0589480000000009</v>
      </c>
      <c r="Q39" s="191">
        <v>8.8645859999999992</v>
      </c>
      <c r="R39" s="199">
        <v>3.075021</v>
      </c>
      <c r="S39" s="10">
        <v>0</v>
      </c>
      <c r="T39" s="10">
        <v>0</v>
      </c>
      <c r="U39" s="10">
        <v>0</v>
      </c>
      <c r="V39" s="203">
        <v>1.0591E-2</v>
      </c>
      <c r="W39" s="108">
        <f t="shared" si="1"/>
        <v>12.912943</v>
      </c>
      <c r="X39" s="133"/>
      <c r="Y39" s="133"/>
      <c r="Z39" s="133"/>
      <c r="AA39" s="133"/>
      <c r="AB39" s="133"/>
      <c r="AC39" s="133"/>
      <c r="AD39" s="133"/>
      <c r="AE39" s="133"/>
    </row>
    <row r="40" spans="1:238" s="51" customFormat="1" x14ac:dyDescent="0.25">
      <c r="A40" s="49" t="s">
        <v>115</v>
      </c>
      <c r="B40" s="49" t="s">
        <v>18</v>
      </c>
      <c r="C40" s="49"/>
      <c r="D40" s="20">
        <f>SUM(D3:D39)</f>
        <v>528.54578099999992</v>
      </c>
      <c r="E40" s="165"/>
      <c r="F40" s="198">
        <f>SUM(F3:F39)</f>
        <v>487.18117200000006</v>
      </c>
      <c r="G40" s="170"/>
      <c r="H40" s="198">
        <f>SUM(H3:H39)</f>
        <v>5.9328690000000002</v>
      </c>
      <c r="I40" s="170"/>
      <c r="J40" s="171"/>
      <c r="K40" s="198">
        <f>SUM(K3:K39)</f>
        <v>59.590662000000002</v>
      </c>
      <c r="L40" s="198">
        <f>SUM(L3:L39)</f>
        <v>26.020519</v>
      </c>
      <c r="M40" s="172"/>
      <c r="N40" s="198">
        <f>SUM(N3:N39)</f>
        <v>0</v>
      </c>
      <c r="O40" s="198">
        <f>SUM(O3:O39)</f>
        <v>21.498301000000001</v>
      </c>
      <c r="P40" s="198">
        <f>SUM(P3:P39)</f>
        <v>463.769406</v>
      </c>
      <c r="Q40" s="198">
        <f>SUM(Q3:Q39)</f>
        <v>64.776374999999987</v>
      </c>
      <c r="R40" s="198">
        <f t="shared" ref="R40:V40" si="2">SUM(R3:R39)</f>
        <v>32.031657000000003</v>
      </c>
      <c r="S40" s="198">
        <f t="shared" si="2"/>
        <v>115.774682</v>
      </c>
      <c r="T40" s="198">
        <f t="shared" si="2"/>
        <v>155.285192</v>
      </c>
      <c r="U40" s="198">
        <f t="shared" si="2"/>
        <v>183.12493299999997</v>
      </c>
      <c r="V40" s="198">
        <f t="shared" si="2"/>
        <v>9.3009179999999994</v>
      </c>
      <c r="W40" s="198">
        <f>SUM(W3:W39)</f>
        <v>65.060056000000003</v>
      </c>
      <c r="X40" s="168"/>
      <c r="Y40" s="168"/>
      <c r="Z40" s="168"/>
      <c r="AA40" s="168"/>
      <c r="AB40" s="168"/>
      <c r="AC40" s="168"/>
      <c r="AD40" s="168"/>
      <c r="AE40" s="168"/>
      <c r="AF40" s="167"/>
      <c r="AG40" s="167"/>
      <c r="AH40" s="167"/>
      <c r="AI40" s="167"/>
      <c r="AJ40" s="167"/>
      <c r="AK40" s="167"/>
      <c r="AL40" s="167"/>
      <c r="AM40" s="167"/>
      <c r="AN40" s="167"/>
      <c r="AO40" s="167"/>
      <c r="AP40" s="167"/>
      <c r="AQ40" s="167"/>
      <c r="AR40" s="167"/>
      <c r="AS40" s="167"/>
      <c r="AT40" s="167"/>
      <c r="AU40" s="167"/>
      <c r="AV40" s="167"/>
      <c r="AW40" s="167"/>
      <c r="AX40" s="167"/>
      <c r="AY40" s="167"/>
      <c r="AZ40" s="167"/>
      <c r="BA40" s="167"/>
      <c r="BB40" s="167"/>
      <c r="BC40" s="167"/>
      <c r="BD40" s="167"/>
      <c r="BE40" s="167"/>
      <c r="BF40" s="167"/>
      <c r="BG40" s="167"/>
      <c r="BH40" s="167"/>
      <c r="BI40" s="167"/>
      <c r="BJ40" s="167"/>
      <c r="BK40" s="167"/>
      <c r="BL40" s="167"/>
      <c r="BM40" s="167"/>
      <c r="BN40" s="167"/>
      <c r="BO40" s="167"/>
      <c r="BP40" s="167"/>
      <c r="BQ40" s="167"/>
      <c r="BR40" s="167"/>
      <c r="BS40" s="167"/>
      <c r="BT40" s="167"/>
      <c r="BU40" s="167"/>
      <c r="BV40" s="167"/>
      <c r="BW40" s="167"/>
      <c r="BX40" s="167"/>
      <c r="BY40" s="167"/>
      <c r="BZ40" s="167"/>
      <c r="CA40" s="167"/>
      <c r="CB40" s="167"/>
      <c r="CC40" s="167"/>
      <c r="CD40" s="167"/>
      <c r="CE40" s="167"/>
      <c r="CF40" s="167"/>
      <c r="CG40" s="167"/>
      <c r="CH40" s="167"/>
      <c r="CI40" s="167"/>
      <c r="CJ40" s="167"/>
      <c r="CK40" s="167"/>
      <c r="CL40" s="167"/>
      <c r="CM40" s="167"/>
      <c r="CN40" s="167"/>
      <c r="CO40" s="167"/>
      <c r="CP40" s="167"/>
      <c r="CQ40" s="167"/>
      <c r="CR40" s="167"/>
      <c r="CS40" s="167"/>
      <c r="CT40" s="167"/>
      <c r="CU40" s="167"/>
      <c r="CV40" s="167"/>
      <c r="CW40" s="167"/>
      <c r="CX40" s="167"/>
      <c r="CY40" s="167"/>
      <c r="CZ40" s="167"/>
      <c r="DA40" s="167"/>
      <c r="DB40" s="167"/>
      <c r="DC40" s="167"/>
      <c r="DD40" s="167"/>
      <c r="DE40" s="167"/>
      <c r="DF40" s="167"/>
      <c r="DG40" s="167"/>
      <c r="DH40" s="167"/>
      <c r="DI40" s="167"/>
      <c r="DJ40" s="167"/>
      <c r="DK40" s="167"/>
      <c r="DL40" s="167"/>
      <c r="DM40" s="167"/>
      <c r="DN40" s="167"/>
      <c r="DO40" s="167"/>
      <c r="DP40" s="167"/>
      <c r="DQ40" s="167"/>
      <c r="DR40" s="167"/>
      <c r="DS40" s="167"/>
      <c r="DT40" s="167"/>
      <c r="DU40" s="167"/>
      <c r="DV40" s="167"/>
      <c r="DW40" s="167"/>
      <c r="DX40" s="167"/>
      <c r="DY40" s="167"/>
      <c r="DZ40" s="167"/>
      <c r="EA40" s="167"/>
      <c r="EB40" s="167"/>
      <c r="EC40" s="167"/>
      <c r="ED40" s="167"/>
      <c r="EE40" s="167"/>
      <c r="EF40" s="167"/>
      <c r="EG40" s="167"/>
      <c r="EH40" s="167"/>
      <c r="EI40" s="167"/>
      <c r="EJ40" s="167"/>
      <c r="EK40" s="167"/>
      <c r="EL40" s="167"/>
      <c r="EM40" s="167"/>
      <c r="EN40" s="167"/>
      <c r="EO40" s="167"/>
      <c r="EP40" s="167"/>
      <c r="EQ40" s="167"/>
      <c r="ER40" s="167"/>
      <c r="ES40" s="167"/>
      <c r="ET40" s="167"/>
      <c r="EU40" s="167"/>
      <c r="EV40" s="167"/>
      <c r="EW40" s="167"/>
      <c r="EX40" s="167"/>
      <c r="EY40" s="167"/>
      <c r="EZ40" s="167"/>
      <c r="FA40" s="167"/>
      <c r="FB40" s="167"/>
      <c r="FC40" s="167"/>
      <c r="FD40" s="167"/>
      <c r="FE40" s="167"/>
      <c r="FF40" s="167"/>
      <c r="FG40" s="167"/>
      <c r="FH40" s="167"/>
      <c r="FI40" s="167"/>
      <c r="FJ40" s="167"/>
      <c r="FK40" s="167"/>
      <c r="FL40" s="167"/>
      <c r="FM40" s="167"/>
      <c r="FN40" s="167"/>
      <c r="FO40" s="167"/>
      <c r="FP40" s="167"/>
      <c r="FQ40" s="167"/>
      <c r="FR40" s="167"/>
      <c r="FS40" s="167"/>
      <c r="FT40" s="167"/>
      <c r="FU40" s="167"/>
      <c r="FV40" s="167"/>
      <c r="FW40" s="167"/>
      <c r="FX40" s="167"/>
      <c r="FY40" s="167"/>
      <c r="FZ40" s="167"/>
      <c r="GA40" s="167"/>
      <c r="GB40" s="167"/>
      <c r="GC40" s="167"/>
      <c r="GD40" s="167"/>
      <c r="GE40" s="167"/>
      <c r="GF40" s="167"/>
      <c r="GG40" s="167"/>
      <c r="GH40" s="167"/>
      <c r="GI40" s="167"/>
      <c r="GJ40" s="167"/>
      <c r="GK40" s="167"/>
      <c r="GL40" s="167"/>
      <c r="GM40" s="167"/>
      <c r="GN40" s="167"/>
      <c r="GO40" s="167"/>
      <c r="GP40" s="167"/>
      <c r="GQ40" s="167"/>
      <c r="GR40" s="167"/>
      <c r="GS40" s="167"/>
      <c r="GT40" s="167"/>
      <c r="GU40" s="167"/>
      <c r="GV40" s="167"/>
      <c r="GW40" s="167"/>
      <c r="GX40" s="167"/>
      <c r="GY40" s="167"/>
      <c r="GZ40" s="167"/>
      <c r="HA40" s="167"/>
      <c r="HB40" s="167"/>
      <c r="HC40" s="167"/>
      <c r="HD40" s="167"/>
      <c r="HE40" s="167"/>
      <c r="HF40" s="167"/>
      <c r="HG40" s="167"/>
      <c r="HH40" s="167"/>
      <c r="HI40" s="167"/>
      <c r="HJ40" s="167"/>
      <c r="HK40" s="167"/>
      <c r="HL40" s="167"/>
      <c r="HM40" s="167"/>
      <c r="HN40" s="167"/>
      <c r="HO40" s="167"/>
      <c r="HP40" s="167"/>
      <c r="HQ40" s="167"/>
      <c r="HR40" s="167"/>
      <c r="HS40" s="167"/>
      <c r="HT40" s="167"/>
      <c r="HU40" s="167"/>
      <c r="HV40" s="167"/>
      <c r="HW40" s="167"/>
      <c r="HX40" s="167"/>
      <c r="HY40" s="167"/>
      <c r="HZ40" s="167"/>
      <c r="IA40" s="167"/>
      <c r="IB40" s="167"/>
      <c r="IC40" s="167"/>
      <c r="ID40" s="167"/>
    </row>
    <row r="41" spans="1:238" ht="30" x14ac:dyDescent="0.25">
      <c r="A41" s="1"/>
      <c r="B41" s="1"/>
      <c r="C41" s="1"/>
      <c r="D41" s="78"/>
      <c r="E41" s="125"/>
      <c r="F41" s="87"/>
      <c r="G41" s="116"/>
      <c r="H41" s="54"/>
      <c r="I41" s="116"/>
      <c r="J41" s="54"/>
      <c r="K41" s="76"/>
      <c r="L41" s="47"/>
      <c r="M41" s="94"/>
      <c r="N41" s="10"/>
      <c r="O41" s="34"/>
      <c r="P41" s="4"/>
      <c r="Q41" s="4"/>
      <c r="R41" s="23"/>
      <c r="S41" s="362" t="s">
        <v>63</v>
      </c>
      <c r="T41" s="363"/>
      <c r="U41" s="363"/>
      <c r="V41" s="113" t="s">
        <v>62</v>
      </c>
      <c r="W41" s="108"/>
      <c r="X41" s="187" t="s">
        <v>121</v>
      </c>
      <c r="Y41" s="133"/>
      <c r="Z41" s="133"/>
      <c r="AA41" s="138"/>
      <c r="AB41" s="133"/>
      <c r="AC41" s="133"/>
      <c r="AD41" s="133"/>
      <c r="AE41" s="133"/>
    </row>
    <row r="42" spans="1:238" ht="30" x14ac:dyDescent="0.25">
      <c r="A42" s="1"/>
      <c r="B42" s="1"/>
      <c r="C42" s="1"/>
      <c r="D42" s="78"/>
      <c r="E42" s="125"/>
      <c r="F42" s="87"/>
      <c r="G42" s="116"/>
      <c r="H42" s="54"/>
      <c r="I42" s="116"/>
      <c r="J42" s="54"/>
      <c r="K42" s="76"/>
      <c r="L42" s="47"/>
      <c r="M42" s="94"/>
      <c r="N42" s="10"/>
      <c r="O42" s="34"/>
      <c r="P42" s="4"/>
      <c r="Q42" s="4"/>
      <c r="R42" s="23"/>
      <c r="S42" s="155" t="s">
        <v>61</v>
      </c>
      <c r="T42" s="155" t="s">
        <v>64</v>
      </c>
      <c r="U42" s="155" t="s">
        <v>65</v>
      </c>
      <c r="V42" s="114" t="s">
        <v>66</v>
      </c>
      <c r="W42" s="220" t="s">
        <v>67</v>
      </c>
      <c r="X42" s="138"/>
      <c r="Y42" s="133"/>
      <c r="Z42" s="133"/>
      <c r="AA42" s="138"/>
      <c r="AB42" s="133"/>
      <c r="AC42" s="133"/>
      <c r="AD42" s="133"/>
      <c r="AE42" s="133"/>
    </row>
    <row r="43" spans="1:238" x14ac:dyDescent="0.25">
      <c r="A43" s="190">
        <v>10335</v>
      </c>
      <c r="B43" s="190" t="s">
        <v>2</v>
      </c>
      <c r="C43" s="190" t="s">
        <v>3</v>
      </c>
      <c r="D43" s="209">
        <v>10.720508000000001</v>
      </c>
      <c r="E43" s="213" t="s">
        <v>46</v>
      </c>
      <c r="F43" s="212">
        <v>10.720510000000001</v>
      </c>
      <c r="G43" s="115"/>
      <c r="H43" s="53"/>
      <c r="I43" s="115"/>
      <c r="J43" s="53"/>
      <c r="K43" s="76">
        <v>0</v>
      </c>
      <c r="L43" s="47"/>
      <c r="M43" s="141"/>
      <c r="N43" s="10"/>
      <c r="O43" s="34"/>
      <c r="P43" s="191">
        <f t="shared" ref="P43:P49" si="3">(D43-Q43)</f>
        <v>-2.0000000002795559E-6</v>
      </c>
      <c r="Q43" s="191">
        <v>10.720510000000001</v>
      </c>
      <c r="R43" s="23">
        <v>0</v>
      </c>
      <c r="S43" s="166">
        <v>0</v>
      </c>
      <c r="T43" s="166">
        <v>5.2370979999999996</v>
      </c>
      <c r="U43" s="166">
        <v>5.4834100000000001</v>
      </c>
      <c r="V43" s="40">
        <v>0</v>
      </c>
      <c r="W43" s="108">
        <f t="shared" si="1"/>
        <v>0</v>
      </c>
      <c r="X43" s="133"/>
      <c r="Y43" s="133"/>
      <c r="Z43" s="133"/>
      <c r="AA43" s="133"/>
      <c r="AB43" s="133"/>
      <c r="AC43" s="133"/>
      <c r="AD43" s="133"/>
      <c r="AE43" s="133"/>
    </row>
    <row r="44" spans="1:238" x14ac:dyDescent="0.25">
      <c r="A44" s="190">
        <v>10732</v>
      </c>
      <c r="B44" s="190" t="s">
        <v>2</v>
      </c>
      <c r="C44" s="190" t="s">
        <v>6</v>
      </c>
      <c r="D44" s="209">
        <v>54.582605000000001</v>
      </c>
      <c r="E44" s="219" t="s">
        <v>46</v>
      </c>
      <c r="F44" s="212">
        <v>54.582610000000003</v>
      </c>
      <c r="G44" s="118"/>
      <c r="H44" s="131"/>
      <c r="I44" s="118"/>
      <c r="J44" s="131"/>
      <c r="K44" s="76">
        <v>0</v>
      </c>
      <c r="L44" s="47"/>
      <c r="M44" s="94"/>
      <c r="N44" s="10"/>
      <c r="O44" s="34"/>
      <c r="P44" s="191">
        <f t="shared" si="3"/>
        <v>-5.0000000015870683E-6</v>
      </c>
      <c r="Q44" s="191">
        <v>54.582610000000003</v>
      </c>
      <c r="R44" s="23">
        <v>0</v>
      </c>
      <c r="S44" s="166">
        <v>0</v>
      </c>
      <c r="T44" s="166">
        <v>7.7137849999999997</v>
      </c>
      <c r="U44" s="166">
        <v>12.22115</v>
      </c>
      <c r="V44" s="40">
        <v>0</v>
      </c>
      <c r="W44" s="108">
        <f t="shared" si="1"/>
        <v>34.647670000000005</v>
      </c>
      <c r="X44" s="133"/>
      <c r="Y44" s="133"/>
      <c r="Z44" s="133"/>
      <c r="AA44" s="133"/>
      <c r="AB44" s="133"/>
      <c r="AC44" s="133"/>
      <c r="AD44" s="133"/>
      <c r="AE44" s="133"/>
    </row>
    <row r="45" spans="1:238" x14ac:dyDescent="0.25">
      <c r="A45" s="190">
        <v>10733</v>
      </c>
      <c r="B45" s="190" t="s">
        <v>2</v>
      </c>
      <c r="C45" s="190" t="s">
        <v>6</v>
      </c>
      <c r="D45" s="209">
        <v>8.2143420000000003</v>
      </c>
      <c r="E45" s="213" t="s">
        <v>46</v>
      </c>
      <c r="F45" s="212">
        <v>8.2143420000000003</v>
      </c>
      <c r="G45" s="115"/>
      <c r="H45" s="87"/>
      <c r="I45" s="115"/>
      <c r="J45" s="87"/>
      <c r="K45" s="76">
        <v>0</v>
      </c>
      <c r="L45" s="47"/>
      <c r="M45" s="141"/>
      <c r="N45" s="10"/>
      <c r="O45" s="34"/>
      <c r="P45" s="191">
        <f t="shared" si="3"/>
        <v>0</v>
      </c>
      <c r="Q45" s="191">
        <v>8.2143420000000003</v>
      </c>
      <c r="R45" s="23">
        <v>0</v>
      </c>
      <c r="S45" s="166">
        <v>4.6141209999999999</v>
      </c>
      <c r="T45" s="166">
        <v>0</v>
      </c>
      <c r="U45" s="166">
        <v>3.600222</v>
      </c>
      <c r="V45" s="40">
        <v>0</v>
      </c>
      <c r="W45" s="108">
        <f t="shared" si="1"/>
        <v>-9.9999999925159955E-7</v>
      </c>
      <c r="X45" s="133"/>
      <c r="Y45" s="133"/>
      <c r="Z45" s="133"/>
      <c r="AA45" s="133"/>
      <c r="AB45" s="133"/>
      <c r="AC45" s="133"/>
      <c r="AD45" s="133"/>
      <c r="AE45" s="133"/>
    </row>
    <row r="46" spans="1:238" x14ac:dyDescent="0.25">
      <c r="A46" s="190">
        <v>10735</v>
      </c>
      <c r="B46" s="190" t="s">
        <v>2</v>
      </c>
      <c r="C46" s="190" t="s">
        <v>6</v>
      </c>
      <c r="D46" s="209">
        <v>23.678362</v>
      </c>
      <c r="E46" s="219" t="s">
        <v>46</v>
      </c>
      <c r="F46" s="212">
        <v>23.678360000000001</v>
      </c>
      <c r="G46" s="118"/>
      <c r="H46" s="131"/>
      <c r="I46" s="118"/>
      <c r="J46" s="131"/>
      <c r="K46" s="76">
        <v>0</v>
      </c>
      <c r="L46" s="47"/>
      <c r="M46" s="95"/>
      <c r="N46" s="96"/>
      <c r="O46" s="34"/>
      <c r="P46" s="191">
        <f t="shared" si="3"/>
        <v>1.9999999985031991E-6</v>
      </c>
      <c r="Q46" s="191">
        <v>23.678360000000001</v>
      </c>
      <c r="R46" s="23">
        <v>0</v>
      </c>
      <c r="S46" s="166">
        <v>3.7318570000000002</v>
      </c>
      <c r="T46" s="166">
        <v>0</v>
      </c>
      <c r="U46" s="166">
        <v>19.085619999999999</v>
      </c>
      <c r="V46" s="40">
        <v>0</v>
      </c>
      <c r="W46" s="108">
        <f t="shared" si="1"/>
        <v>0.86088499999999968</v>
      </c>
      <c r="X46" s="133"/>
      <c r="Y46" s="133"/>
      <c r="Z46" s="133"/>
      <c r="AA46" s="133"/>
      <c r="AB46" s="133"/>
      <c r="AC46" s="133"/>
      <c r="AD46" s="133"/>
      <c r="AE46" s="133"/>
    </row>
    <row r="47" spans="1:238" x14ac:dyDescent="0.25">
      <c r="A47" s="190">
        <v>10865</v>
      </c>
      <c r="B47" s="190" t="s">
        <v>2</v>
      </c>
      <c r="C47" s="190" t="s">
        <v>6</v>
      </c>
      <c r="D47" s="209">
        <v>52.286451999999997</v>
      </c>
      <c r="E47" s="219" t="s">
        <v>46</v>
      </c>
      <c r="F47" s="212">
        <v>52.286450000000002</v>
      </c>
      <c r="G47" s="116"/>
      <c r="H47" s="54"/>
      <c r="I47" s="116"/>
      <c r="J47" s="54"/>
      <c r="K47" s="76">
        <v>0</v>
      </c>
      <c r="L47" s="47"/>
      <c r="M47" s="95"/>
      <c r="N47" s="96"/>
      <c r="O47" s="142"/>
      <c r="P47" s="191">
        <f t="shared" si="3"/>
        <v>1.9999999949504854E-6</v>
      </c>
      <c r="Q47" s="191">
        <v>52.286450000000002</v>
      </c>
      <c r="R47" s="199">
        <v>5.9969929999999998</v>
      </c>
      <c r="S47" s="166">
        <v>8.8800000000000001E-4</v>
      </c>
      <c r="T47" s="166">
        <v>14.273967000000001</v>
      </c>
      <c r="U47" s="166">
        <v>35.446649999999998</v>
      </c>
      <c r="V47" s="40">
        <v>0</v>
      </c>
      <c r="W47" s="108">
        <f t="shared" si="1"/>
        <v>2.5649469999999965</v>
      </c>
      <c r="X47" s="133"/>
      <c r="Y47" s="133"/>
      <c r="Z47" s="133"/>
      <c r="AA47" s="133"/>
      <c r="AB47" s="133"/>
      <c r="AC47" s="133"/>
      <c r="AD47" s="133"/>
      <c r="AE47" s="133"/>
    </row>
    <row r="48" spans="1:238" x14ac:dyDescent="0.25">
      <c r="A48" s="190">
        <v>11127</v>
      </c>
      <c r="B48" s="190" t="s">
        <v>2</v>
      </c>
      <c r="C48" s="190" t="s">
        <v>4</v>
      </c>
      <c r="D48" s="209">
        <v>22.912251999999999</v>
      </c>
      <c r="E48" s="219" t="s">
        <v>47</v>
      </c>
      <c r="F48" s="212">
        <v>22.91225</v>
      </c>
      <c r="G48" s="115"/>
      <c r="H48" s="87"/>
      <c r="I48" s="115"/>
      <c r="J48" s="87"/>
      <c r="K48" s="76">
        <v>0</v>
      </c>
      <c r="L48" s="47"/>
      <c r="M48" s="95"/>
      <c r="N48" s="96"/>
      <c r="O48" s="142"/>
      <c r="P48" s="191">
        <f t="shared" si="3"/>
        <v>1.9999999985031991E-6</v>
      </c>
      <c r="Q48" s="191">
        <v>22.91225</v>
      </c>
      <c r="R48" s="23">
        <v>0</v>
      </c>
      <c r="S48" s="166">
        <v>0</v>
      </c>
      <c r="T48" s="166">
        <v>0</v>
      </c>
      <c r="U48" s="166">
        <v>8.7097250000000006</v>
      </c>
      <c r="V48" s="40">
        <v>0</v>
      </c>
      <c r="W48" s="108">
        <f t="shared" si="1"/>
        <v>14.202526999999998</v>
      </c>
      <c r="X48" s="133"/>
      <c r="Y48" s="133"/>
      <c r="Z48" s="133"/>
      <c r="AA48" s="133"/>
      <c r="AB48" s="133"/>
      <c r="AC48" s="133"/>
      <c r="AD48" s="133"/>
      <c r="AE48" s="133"/>
    </row>
    <row r="49" spans="1:31" x14ac:dyDescent="0.25">
      <c r="A49" s="190">
        <v>22162</v>
      </c>
      <c r="B49" s="190" t="s">
        <v>2</v>
      </c>
      <c r="C49" s="190" t="s">
        <v>6</v>
      </c>
      <c r="D49" s="209">
        <v>28.711607999999998</v>
      </c>
      <c r="E49" s="219" t="s">
        <v>59</v>
      </c>
      <c r="F49" s="212">
        <v>28.71161</v>
      </c>
      <c r="G49" s="115"/>
      <c r="H49" s="53"/>
      <c r="I49" s="115"/>
      <c r="J49" s="53"/>
      <c r="K49" s="76">
        <v>0</v>
      </c>
      <c r="L49" s="47"/>
      <c r="M49" s="95"/>
      <c r="N49" s="96"/>
      <c r="O49" s="34"/>
      <c r="P49" s="191">
        <f t="shared" si="3"/>
        <v>-2.0000000020559128E-6</v>
      </c>
      <c r="Q49" s="191">
        <v>28.71161</v>
      </c>
      <c r="R49" s="23">
        <v>0</v>
      </c>
      <c r="S49" s="166">
        <v>0</v>
      </c>
      <c r="T49" s="166">
        <v>0</v>
      </c>
      <c r="U49" s="166">
        <v>3.7881260000000001</v>
      </c>
      <c r="V49" s="40">
        <v>0</v>
      </c>
      <c r="W49" s="108">
        <f t="shared" si="1"/>
        <v>24.923482</v>
      </c>
      <c r="X49" s="133"/>
      <c r="Y49" s="133"/>
      <c r="Z49" s="133"/>
      <c r="AA49" s="133"/>
      <c r="AB49" s="133"/>
      <c r="AC49" s="133"/>
      <c r="AD49" s="133"/>
      <c r="AE49" s="133"/>
    </row>
    <row r="50" spans="1:31" s="86" customFormat="1" x14ac:dyDescent="0.25">
      <c r="A50" s="49" t="s">
        <v>116</v>
      </c>
      <c r="B50" s="49" t="s">
        <v>2</v>
      </c>
      <c r="C50" s="49"/>
      <c r="D50" s="20">
        <f>SUM(D43:D49)</f>
        <v>201.10612900000001</v>
      </c>
      <c r="E50" s="20"/>
      <c r="F50" s="20">
        <f>SUM(F43:F49)</f>
        <v>201.10613200000003</v>
      </c>
      <c r="G50" s="20"/>
      <c r="H50" s="20">
        <f>SUM(H43:H49)</f>
        <v>0</v>
      </c>
      <c r="I50" s="20"/>
      <c r="J50" s="20">
        <f>SUM(J43:J49)</f>
        <v>0</v>
      </c>
      <c r="K50" s="20">
        <f>SUM(K43:K49)</f>
        <v>0</v>
      </c>
      <c r="L50" s="20">
        <f>SUM(L43:L49)</f>
        <v>0</v>
      </c>
      <c r="M50" s="20"/>
      <c r="N50" s="20">
        <f t="shared" ref="N50:W50" si="4">SUM(N43:N49)</f>
        <v>0</v>
      </c>
      <c r="O50" s="20">
        <f t="shared" si="4"/>
        <v>0</v>
      </c>
      <c r="P50" s="20">
        <f t="shared" si="4"/>
        <v>-3.0000000119656534E-6</v>
      </c>
      <c r="Q50" s="20">
        <f t="shared" si="4"/>
        <v>201.10613200000003</v>
      </c>
      <c r="R50" s="20">
        <f t="shared" si="4"/>
        <v>5.9969929999999998</v>
      </c>
      <c r="S50" s="20">
        <f t="shared" si="4"/>
        <v>8.3468660000000003</v>
      </c>
      <c r="T50" s="20">
        <f t="shared" si="4"/>
        <v>27.22485</v>
      </c>
      <c r="U50" s="20">
        <f t="shared" si="4"/>
        <v>88.334903000000011</v>
      </c>
      <c r="V50" s="20">
        <f t="shared" si="4"/>
        <v>0</v>
      </c>
      <c r="W50" s="20">
        <f t="shared" si="4"/>
        <v>77.199510000000004</v>
      </c>
      <c r="X50" s="139"/>
      <c r="Y50" s="139"/>
      <c r="Z50" s="139"/>
      <c r="AA50" s="139"/>
      <c r="AB50" s="139"/>
      <c r="AC50" s="139"/>
      <c r="AD50" s="139"/>
      <c r="AE50" s="139"/>
    </row>
    <row r="51" spans="1:31" ht="30" x14ac:dyDescent="0.25">
      <c r="A51" s="1"/>
      <c r="B51" s="1"/>
      <c r="C51" s="1"/>
      <c r="D51" s="78"/>
      <c r="E51" s="125"/>
      <c r="F51" s="87"/>
      <c r="K51" s="76"/>
      <c r="L51" s="47"/>
      <c r="M51" s="92"/>
      <c r="N51" s="93"/>
      <c r="O51" s="50"/>
      <c r="P51" s="4"/>
      <c r="Q51" s="4"/>
      <c r="R51" s="23"/>
      <c r="S51" s="362" t="s">
        <v>63</v>
      </c>
      <c r="T51" s="363"/>
      <c r="U51" s="363"/>
      <c r="V51" s="216" t="s">
        <v>62</v>
      </c>
      <c r="W51" s="215"/>
      <c r="X51" s="188" t="s">
        <v>121</v>
      </c>
      <c r="Y51" s="133"/>
      <c r="Z51" s="133"/>
      <c r="AA51" s="133"/>
      <c r="AB51" s="133"/>
      <c r="AC51" s="133"/>
      <c r="AD51" s="133"/>
      <c r="AE51" s="133"/>
    </row>
    <row r="52" spans="1:31" ht="30" x14ac:dyDescent="0.25">
      <c r="A52" s="1"/>
      <c r="B52" s="1"/>
      <c r="C52" s="1"/>
      <c r="D52" s="78"/>
      <c r="E52" s="125"/>
      <c r="F52" s="87"/>
      <c r="K52" s="76"/>
      <c r="L52" s="47"/>
      <c r="M52" s="92"/>
      <c r="N52" s="93"/>
      <c r="O52" s="50"/>
      <c r="P52" s="4"/>
      <c r="Q52" s="4"/>
      <c r="R52" s="23"/>
      <c r="S52" s="224" t="s">
        <v>61</v>
      </c>
      <c r="T52" s="224" t="s">
        <v>64</v>
      </c>
      <c r="U52" s="224" t="s">
        <v>65</v>
      </c>
      <c r="V52" s="217" t="s">
        <v>66</v>
      </c>
      <c r="W52" s="220" t="s">
        <v>67</v>
      </c>
      <c r="X52" s="133"/>
      <c r="Y52" s="133"/>
      <c r="Z52" s="133"/>
      <c r="AA52" s="133"/>
      <c r="AB52" s="133"/>
      <c r="AC52" s="133"/>
      <c r="AD52" s="133"/>
      <c r="AE52" s="133"/>
    </row>
    <row r="53" spans="1:31" x14ac:dyDescent="0.25">
      <c r="A53" s="190">
        <v>11262</v>
      </c>
      <c r="B53" s="190" t="s">
        <v>31</v>
      </c>
      <c r="C53" s="190" t="s">
        <v>3</v>
      </c>
      <c r="D53" s="209">
        <v>17.488647</v>
      </c>
      <c r="E53" s="219" t="s">
        <v>59</v>
      </c>
      <c r="F53" s="212">
        <v>17.48865</v>
      </c>
      <c r="G53" s="118"/>
      <c r="H53" s="131"/>
      <c r="I53" s="118"/>
      <c r="J53" s="131"/>
      <c r="K53" s="76">
        <v>0</v>
      </c>
      <c r="L53" s="47"/>
      <c r="M53" s="94"/>
      <c r="N53" s="10"/>
      <c r="O53" s="50"/>
      <c r="P53" s="191">
        <f t="shared" ref="P53:P60" si="5">(D53-Q53)</f>
        <v>-2.9999999995311555E-6</v>
      </c>
      <c r="Q53" s="191">
        <v>17.48865</v>
      </c>
      <c r="R53" s="23">
        <v>0</v>
      </c>
      <c r="S53" s="192">
        <v>2.7149299999999998</v>
      </c>
      <c r="T53" s="10">
        <v>0</v>
      </c>
      <c r="U53" s="10">
        <v>0</v>
      </c>
      <c r="V53" s="40">
        <v>0</v>
      </c>
      <c r="W53" s="108">
        <f t="shared" ref="W53:W70" si="6">D53-(S53+T53+U53+V53)</f>
        <v>14.773717000000001</v>
      </c>
      <c r="X53" s="133"/>
      <c r="Y53" s="133"/>
      <c r="Z53" s="133"/>
      <c r="AA53" s="133"/>
      <c r="AB53" s="133"/>
      <c r="AC53" s="133"/>
      <c r="AD53" s="133"/>
      <c r="AE53" s="133"/>
    </row>
    <row r="54" spans="1:31" x14ac:dyDescent="0.25">
      <c r="A54" s="190">
        <v>11776</v>
      </c>
      <c r="B54" s="190" t="s">
        <v>31</v>
      </c>
      <c r="C54" s="190" t="s">
        <v>6</v>
      </c>
      <c r="D54" s="209">
        <v>30.281783000000001</v>
      </c>
      <c r="E54" s="219" t="s">
        <v>47</v>
      </c>
      <c r="F54" s="212">
        <v>30.281780000000001</v>
      </c>
      <c r="G54" s="119"/>
      <c r="H54" s="132"/>
      <c r="I54" s="119"/>
      <c r="J54" s="132"/>
      <c r="K54" s="76">
        <v>0</v>
      </c>
      <c r="L54" s="47"/>
      <c r="M54" s="94"/>
      <c r="N54" s="10"/>
      <c r="O54" s="84"/>
      <c r="P54" s="191">
        <f t="shared" si="5"/>
        <v>1.2313000000002461E-2</v>
      </c>
      <c r="Q54" s="191">
        <v>30.269469999999998</v>
      </c>
      <c r="R54" s="23">
        <v>0</v>
      </c>
      <c r="S54" s="192">
        <v>8.6383139999999994</v>
      </c>
      <c r="T54" s="192">
        <v>20.648008000000001</v>
      </c>
      <c r="U54" s="192">
        <v>0.96226999999999996</v>
      </c>
      <c r="V54" s="40">
        <v>0</v>
      </c>
      <c r="W54" s="108">
        <f t="shared" si="6"/>
        <v>3.3191000000002191E-2</v>
      </c>
      <c r="X54" s="133"/>
      <c r="Y54" s="133"/>
      <c r="Z54" s="133"/>
      <c r="AA54" s="133"/>
      <c r="AB54" s="133"/>
      <c r="AC54" s="133"/>
      <c r="AD54" s="133"/>
      <c r="AE54" s="133"/>
    </row>
    <row r="55" spans="1:31" x14ac:dyDescent="0.25">
      <c r="A55" s="190">
        <v>12022</v>
      </c>
      <c r="B55" s="190" t="s">
        <v>31</v>
      </c>
      <c r="C55" s="190" t="s">
        <v>4</v>
      </c>
      <c r="D55" s="209">
        <v>37.638021000000002</v>
      </c>
      <c r="E55" s="219" t="s">
        <v>47</v>
      </c>
      <c r="F55" s="212">
        <v>37.638019999999997</v>
      </c>
      <c r="G55" s="119"/>
      <c r="H55" s="132"/>
      <c r="I55" s="119"/>
      <c r="J55" s="132"/>
      <c r="K55" s="76">
        <v>0</v>
      </c>
      <c r="L55" s="47"/>
      <c r="M55" s="94"/>
      <c r="N55" s="10"/>
      <c r="O55" s="84"/>
      <c r="P55" s="191">
        <f t="shared" si="5"/>
        <v>37.638021000000002</v>
      </c>
      <c r="Q55" s="4">
        <v>0</v>
      </c>
      <c r="R55" s="23">
        <v>0</v>
      </c>
      <c r="S55" s="192">
        <v>16.735171999999999</v>
      </c>
      <c r="T55" s="192">
        <v>1.168855</v>
      </c>
      <c r="U55" s="192">
        <v>19.733989999999999</v>
      </c>
      <c r="V55" s="40">
        <v>0</v>
      </c>
      <c r="W55" s="108">
        <f t="shared" si="6"/>
        <v>4.0000000041118255E-6</v>
      </c>
      <c r="X55" s="133"/>
      <c r="Y55" s="133"/>
      <c r="Z55" s="133"/>
      <c r="AA55" s="133"/>
      <c r="AB55" s="133"/>
      <c r="AC55" s="133"/>
      <c r="AD55" s="133"/>
      <c r="AE55" s="133"/>
    </row>
    <row r="56" spans="1:31" x14ac:dyDescent="0.25">
      <c r="A56" s="190">
        <v>12024</v>
      </c>
      <c r="B56" s="190" t="s">
        <v>31</v>
      </c>
      <c r="C56" s="190" t="s">
        <v>4</v>
      </c>
      <c r="D56" s="209">
        <v>14.814342</v>
      </c>
      <c r="E56" s="219" t="s">
        <v>47</v>
      </c>
      <c r="F56" s="212">
        <v>14.81434</v>
      </c>
      <c r="G56" s="118"/>
      <c r="H56" s="131"/>
      <c r="I56" s="118"/>
      <c r="J56" s="131"/>
      <c r="K56" s="76">
        <v>0</v>
      </c>
      <c r="L56" s="47"/>
      <c r="M56" s="97"/>
      <c r="N56" s="98"/>
      <c r="O56" s="142"/>
      <c r="P56" s="191">
        <f t="shared" si="5"/>
        <v>14.814342</v>
      </c>
      <c r="Q56" s="4">
        <v>0</v>
      </c>
      <c r="R56" s="199">
        <v>5.4699499999999999</v>
      </c>
      <c r="S56" s="192">
        <v>6.0527899999999999</v>
      </c>
      <c r="T56" s="10">
        <v>0</v>
      </c>
      <c r="U56" s="192">
        <v>8.761552</v>
      </c>
      <c r="V56" s="40">
        <v>0</v>
      </c>
      <c r="W56" s="108">
        <f t="shared" si="6"/>
        <v>0</v>
      </c>
      <c r="X56" s="133"/>
      <c r="Y56" s="133"/>
      <c r="Z56" s="133"/>
      <c r="AA56" s="133"/>
      <c r="AB56" s="133"/>
      <c r="AC56" s="133"/>
      <c r="AD56" s="133"/>
      <c r="AE56" s="133"/>
    </row>
    <row r="57" spans="1:31" x14ac:dyDescent="0.25">
      <c r="A57" s="190">
        <v>12025</v>
      </c>
      <c r="B57" s="190" t="s">
        <v>31</v>
      </c>
      <c r="C57" s="190" t="s">
        <v>4</v>
      </c>
      <c r="D57" s="209">
        <v>33.811757999999998</v>
      </c>
      <c r="E57" s="219" t="s">
        <v>47</v>
      </c>
      <c r="F57" s="212">
        <v>33.81176</v>
      </c>
      <c r="G57" s="119"/>
      <c r="H57" s="132"/>
      <c r="I57" s="119"/>
      <c r="J57" s="132"/>
      <c r="K57" s="76">
        <v>0</v>
      </c>
      <c r="L57" s="47"/>
      <c r="M57" s="94"/>
      <c r="N57" s="10"/>
      <c r="O57" s="84"/>
      <c r="P57" s="191">
        <f t="shared" si="5"/>
        <v>33.811757999999998</v>
      </c>
      <c r="Q57" s="4">
        <v>0</v>
      </c>
      <c r="R57" s="23">
        <v>0</v>
      </c>
      <c r="S57" s="192">
        <v>11.294103</v>
      </c>
      <c r="T57" s="10">
        <v>0</v>
      </c>
      <c r="U57" s="192">
        <v>22.517659999999999</v>
      </c>
      <c r="V57" s="40">
        <v>0</v>
      </c>
      <c r="W57" s="108">
        <f t="shared" si="6"/>
        <v>-5.0000000015870683E-6</v>
      </c>
      <c r="X57" s="133"/>
      <c r="Y57" s="133"/>
      <c r="Z57" s="133"/>
      <c r="AA57" s="133"/>
      <c r="AB57" s="133"/>
      <c r="AC57" s="133"/>
      <c r="AD57" s="133"/>
      <c r="AE57" s="133"/>
    </row>
    <row r="58" spans="1:31" x14ac:dyDescent="0.25">
      <c r="A58" s="190">
        <v>12026</v>
      </c>
      <c r="B58" s="190" t="s">
        <v>31</v>
      </c>
      <c r="C58" s="190" t="s">
        <v>4</v>
      </c>
      <c r="D58" s="209">
        <v>40.233184999999999</v>
      </c>
      <c r="E58" s="219" t="s">
        <v>47</v>
      </c>
      <c r="F58" s="212">
        <v>40.23319</v>
      </c>
      <c r="G58" s="115"/>
      <c r="H58" s="53"/>
      <c r="I58" s="115"/>
      <c r="J58" s="53"/>
      <c r="K58" s="76">
        <v>0</v>
      </c>
      <c r="L58" s="47"/>
      <c r="M58" s="94"/>
      <c r="N58" s="10"/>
      <c r="O58" s="33"/>
      <c r="P58" s="191">
        <f t="shared" si="5"/>
        <v>40.229086000000002</v>
      </c>
      <c r="Q58" s="191">
        <v>4.0990000000000002E-3</v>
      </c>
      <c r="R58" s="199">
        <v>8.9516240000000007</v>
      </c>
      <c r="S58" s="192">
        <v>10.687664</v>
      </c>
      <c r="T58" s="10">
        <v>0</v>
      </c>
      <c r="U58" s="192">
        <v>29.54552</v>
      </c>
      <c r="V58" s="40">
        <v>0</v>
      </c>
      <c r="W58" s="108">
        <f t="shared" si="6"/>
        <v>9.9999999747524271E-7</v>
      </c>
      <c r="X58" s="133"/>
      <c r="Y58" s="133"/>
      <c r="Z58" s="133"/>
      <c r="AA58" s="133"/>
      <c r="AB58" s="133"/>
      <c r="AC58" s="133"/>
      <c r="AD58" s="133"/>
      <c r="AE58" s="133"/>
    </row>
    <row r="59" spans="1:31" x14ac:dyDescent="0.25">
      <c r="A59" s="190">
        <v>12027</v>
      </c>
      <c r="B59" s="190" t="s">
        <v>31</v>
      </c>
      <c r="C59" s="190" t="s">
        <v>4</v>
      </c>
      <c r="D59" s="209">
        <v>15.39785</v>
      </c>
      <c r="E59" s="219" t="s">
        <v>47</v>
      </c>
      <c r="F59" s="212">
        <v>15.39785</v>
      </c>
      <c r="G59" s="115"/>
      <c r="H59" s="53"/>
      <c r="I59" s="115"/>
      <c r="J59" s="53"/>
      <c r="K59" s="76">
        <v>0</v>
      </c>
      <c r="L59" s="47"/>
      <c r="M59" s="94"/>
      <c r="N59" s="10"/>
      <c r="O59" s="34"/>
      <c r="P59" s="191">
        <f t="shared" si="5"/>
        <v>15.39785</v>
      </c>
      <c r="Q59" s="4">
        <v>0</v>
      </c>
      <c r="R59" s="23">
        <v>0</v>
      </c>
      <c r="S59" s="192">
        <v>5.0663220000000004</v>
      </c>
      <c r="T59" s="192">
        <v>2.5447570000000002</v>
      </c>
      <c r="U59" s="192">
        <v>7.786772</v>
      </c>
      <c r="V59" s="40">
        <v>0</v>
      </c>
      <c r="W59" s="108">
        <f t="shared" si="6"/>
        <v>-9.9999999925159955E-7</v>
      </c>
      <c r="X59" s="133"/>
      <c r="Y59" s="133"/>
      <c r="Z59" s="133"/>
      <c r="AA59" s="133"/>
      <c r="AB59" s="133"/>
      <c r="AC59" s="133"/>
      <c r="AD59" s="133"/>
      <c r="AE59" s="133"/>
    </row>
    <row r="60" spans="1:31" x14ac:dyDescent="0.25">
      <c r="A60" s="190">
        <v>12033</v>
      </c>
      <c r="B60" s="190" t="s">
        <v>31</v>
      </c>
      <c r="C60" s="190" t="s">
        <v>4</v>
      </c>
      <c r="D60" s="209">
        <v>6.3143770000000004</v>
      </c>
      <c r="E60" s="219" t="s">
        <v>45</v>
      </c>
      <c r="F60" s="212">
        <v>6.3143770000000004</v>
      </c>
      <c r="G60" s="118"/>
      <c r="H60" s="131"/>
      <c r="I60" s="118"/>
      <c r="J60" s="131"/>
      <c r="K60" s="76">
        <v>0</v>
      </c>
      <c r="L60" s="47"/>
      <c r="M60" s="94"/>
      <c r="N60" s="10"/>
      <c r="O60" s="34"/>
      <c r="P60" s="191">
        <f t="shared" si="5"/>
        <v>6.3143770000000004</v>
      </c>
      <c r="Q60" s="4">
        <v>0</v>
      </c>
      <c r="R60" s="23">
        <v>0</v>
      </c>
      <c r="S60" s="192">
        <v>5.2376860000000001</v>
      </c>
      <c r="T60" s="192">
        <v>1.0766910000000001</v>
      </c>
      <c r="U60" s="10">
        <v>0</v>
      </c>
      <c r="V60" s="40">
        <v>0</v>
      </c>
      <c r="W60" s="108">
        <f t="shared" si="6"/>
        <v>0</v>
      </c>
      <c r="X60" s="133"/>
      <c r="Y60" s="133"/>
      <c r="Z60" s="133"/>
      <c r="AA60" s="133"/>
      <c r="AB60" s="133"/>
      <c r="AC60" s="133"/>
      <c r="AD60" s="133"/>
      <c r="AE60" s="133"/>
    </row>
    <row r="61" spans="1:31" s="51" customFormat="1" x14ac:dyDescent="0.25">
      <c r="A61" s="49" t="s">
        <v>116</v>
      </c>
      <c r="B61" s="49" t="s">
        <v>31</v>
      </c>
      <c r="C61" s="49"/>
      <c r="D61" s="20">
        <f>SUM(D53:D60)</f>
        <v>195.97996300000003</v>
      </c>
      <c r="E61" s="20"/>
      <c r="F61" s="20">
        <f>SUM(F53:F60)</f>
        <v>195.97996700000002</v>
      </c>
      <c r="G61" s="20">
        <f>SUM(G53:G60)</f>
        <v>0</v>
      </c>
      <c r="H61" s="20">
        <f>SUM(H53:H60)</f>
        <v>0</v>
      </c>
      <c r="I61" s="20"/>
      <c r="J61" s="20">
        <f>SUM(J53:J60)</f>
        <v>0</v>
      </c>
      <c r="K61" s="20">
        <f>SUM(K53:K60)</f>
        <v>0</v>
      </c>
      <c r="L61" s="20">
        <f>SUM(L53:L60)</f>
        <v>0</v>
      </c>
      <c r="M61" s="20"/>
      <c r="N61" s="20">
        <f t="shared" ref="N61:W61" si="7">SUM(N53:N60)</f>
        <v>0</v>
      </c>
      <c r="O61" s="20">
        <f t="shared" si="7"/>
        <v>0</v>
      </c>
      <c r="P61" s="20">
        <f t="shared" si="7"/>
        <v>148.21774400000001</v>
      </c>
      <c r="Q61" s="20">
        <f t="shared" si="7"/>
        <v>47.762218999999995</v>
      </c>
      <c r="R61" s="20">
        <f t="shared" si="7"/>
        <v>14.421574</v>
      </c>
      <c r="S61" s="20">
        <f t="shared" si="7"/>
        <v>66.426980999999998</v>
      </c>
      <c r="T61" s="20">
        <f t="shared" si="7"/>
        <v>25.438311000000002</v>
      </c>
      <c r="U61" s="20">
        <f t="shared" si="7"/>
        <v>89.307763999999992</v>
      </c>
      <c r="V61" s="20">
        <f t="shared" si="7"/>
        <v>0</v>
      </c>
      <c r="W61" s="20">
        <f t="shared" si="7"/>
        <v>14.806907000000004</v>
      </c>
      <c r="X61" s="137"/>
      <c r="Y61" s="137"/>
      <c r="Z61" s="137"/>
      <c r="AA61" s="137"/>
      <c r="AB61" s="137"/>
      <c r="AC61" s="137"/>
      <c r="AD61" s="137"/>
      <c r="AE61" s="137"/>
    </row>
    <row r="62" spans="1:31" s="205" customFormat="1" ht="30" x14ac:dyDescent="0.25">
      <c r="A62" s="190"/>
      <c r="B62" s="190"/>
      <c r="C62" s="190"/>
      <c r="D62" s="209"/>
      <c r="E62" s="219"/>
      <c r="F62" s="212"/>
      <c r="G62" s="120"/>
      <c r="H62" s="206"/>
      <c r="I62" s="120"/>
      <c r="J62" s="206"/>
      <c r="K62" s="208"/>
      <c r="L62" s="204"/>
      <c r="M62" s="92"/>
      <c r="N62" s="93"/>
      <c r="O62" s="50"/>
      <c r="P62" s="191"/>
      <c r="Q62" s="191"/>
      <c r="R62" s="199"/>
      <c r="S62" s="362" t="s">
        <v>63</v>
      </c>
      <c r="T62" s="363"/>
      <c r="U62" s="363"/>
      <c r="V62" s="216" t="s">
        <v>62</v>
      </c>
      <c r="W62" s="215"/>
      <c r="X62" s="228" t="s">
        <v>121</v>
      </c>
      <c r="Y62" s="223"/>
      <c r="Z62" s="223"/>
      <c r="AA62" s="223"/>
      <c r="AB62" s="223"/>
      <c r="AC62" s="223"/>
      <c r="AD62" s="223"/>
      <c r="AE62" s="223"/>
    </row>
    <row r="63" spans="1:31" s="205" customFormat="1" ht="30" x14ac:dyDescent="0.25">
      <c r="A63" s="190"/>
      <c r="B63" s="190"/>
      <c r="C63" s="190"/>
      <c r="D63" s="209"/>
      <c r="E63" s="219"/>
      <c r="F63" s="212"/>
      <c r="G63" s="120"/>
      <c r="H63" s="206"/>
      <c r="I63" s="120"/>
      <c r="J63" s="206"/>
      <c r="K63" s="208"/>
      <c r="L63" s="204"/>
      <c r="M63" s="92"/>
      <c r="N63" s="93"/>
      <c r="O63" s="50"/>
      <c r="P63" s="191"/>
      <c r="Q63" s="191"/>
      <c r="R63" s="199"/>
      <c r="S63" s="224" t="s">
        <v>61</v>
      </c>
      <c r="T63" s="224" t="s">
        <v>64</v>
      </c>
      <c r="U63" s="224" t="s">
        <v>65</v>
      </c>
      <c r="V63" s="217" t="s">
        <v>66</v>
      </c>
      <c r="W63" s="220" t="s">
        <v>67</v>
      </c>
      <c r="X63" s="222"/>
      <c r="Y63" s="223"/>
      <c r="Z63" s="223"/>
      <c r="AA63" s="223"/>
      <c r="AB63" s="223"/>
      <c r="AC63" s="223"/>
      <c r="AD63" s="223"/>
      <c r="AE63" s="223"/>
    </row>
    <row r="64" spans="1:31" x14ac:dyDescent="0.25">
      <c r="A64" s="190">
        <v>21618</v>
      </c>
      <c r="B64" s="190" t="s">
        <v>37</v>
      </c>
      <c r="C64" s="190" t="s">
        <v>6</v>
      </c>
      <c r="D64" s="209">
        <v>9.0712010000000003</v>
      </c>
      <c r="E64" s="219" t="s">
        <v>46</v>
      </c>
      <c r="F64" s="212">
        <v>9.0712010000000003</v>
      </c>
      <c r="G64" s="130"/>
      <c r="H64" s="123"/>
      <c r="I64" s="130"/>
      <c r="J64" s="123"/>
      <c r="K64" s="76">
        <v>0.46784199999999998</v>
      </c>
      <c r="L64" s="181"/>
      <c r="M64" s="65"/>
      <c r="N64" s="65"/>
      <c r="O64" s="36"/>
      <c r="P64" s="191">
        <f t="shared" ref="P64:P70" si="8">(D64-Q64)</f>
        <v>6.7030010000000004</v>
      </c>
      <c r="Q64" s="191">
        <v>2.3681999999999999</v>
      </c>
      <c r="R64" s="23">
        <v>0</v>
      </c>
      <c r="S64" s="178">
        <v>0</v>
      </c>
      <c r="T64" s="178">
        <v>0</v>
      </c>
      <c r="U64" s="178">
        <v>0</v>
      </c>
      <c r="V64" s="202">
        <v>0</v>
      </c>
      <c r="W64" s="215">
        <f t="shared" si="6"/>
        <v>9.0712010000000003</v>
      </c>
      <c r="X64" s="133"/>
      <c r="Y64" s="133"/>
      <c r="Z64" s="133"/>
      <c r="AA64" s="133"/>
      <c r="AB64" s="133"/>
      <c r="AC64" s="133"/>
      <c r="AD64" s="133"/>
      <c r="AE64" s="133"/>
    </row>
    <row r="65" spans="1:31" s="189" customFormat="1" x14ac:dyDescent="0.25">
      <c r="A65" s="190">
        <v>21670</v>
      </c>
      <c r="B65" s="190" t="s">
        <v>37</v>
      </c>
      <c r="C65" s="190" t="s">
        <v>5</v>
      </c>
      <c r="D65" s="209">
        <v>5.8579739999999996</v>
      </c>
      <c r="E65" s="219" t="s">
        <v>46</v>
      </c>
      <c r="F65" s="212">
        <v>5.8579739999999996</v>
      </c>
      <c r="G65" s="221"/>
      <c r="H65" s="218"/>
      <c r="I65" s="221"/>
      <c r="J65" s="218"/>
      <c r="K65" s="208">
        <v>0.30973699999999998</v>
      </c>
      <c r="L65" s="181">
        <v>2.3774E-2</v>
      </c>
      <c r="M65" s="65"/>
      <c r="N65" s="65"/>
      <c r="O65" s="201"/>
      <c r="P65" s="191">
        <f t="shared" si="8"/>
        <v>5.8579739999999996</v>
      </c>
      <c r="Q65" s="191">
        <v>0</v>
      </c>
      <c r="R65" s="199">
        <v>0</v>
      </c>
      <c r="S65" s="178">
        <v>0</v>
      </c>
      <c r="T65" s="178">
        <v>0</v>
      </c>
      <c r="U65" s="178">
        <v>0</v>
      </c>
      <c r="V65" s="202">
        <v>0</v>
      </c>
      <c r="W65" s="215">
        <f t="shared" si="6"/>
        <v>5.8579739999999996</v>
      </c>
      <c r="X65" s="222"/>
      <c r="Y65" s="222"/>
      <c r="Z65" s="222"/>
      <c r="AA65" s="222"/>
      <c r="AB65" s="222"/>
      <c r="AC65" s="222"/>
      <c r="AD65" s="222"/>
      <c r="AE65" s="222"/>
    </row>
    <row r="66" spans="1:31" s="189" customFormat="1" x14ac:dyDescent="0.25">
      <c r="A66" s="190">
        <v>21672</v>
      </c>
      <c r="B66" s="190" t="s">
        <v>37</v>
      </c>
      <c r="C66" s="190" t="s">
        <v>5</v>
      </c>
      <c r="D66" s="209">
        <v>4.5229540000000004</v>
      </c>
      <c r="E66" s="219" t="s">
        <v>46</v>
      </c>
      <c r="F66" s="212">
        <v>4.5229540000000004</v>
      </c>
      <c r="G66" s="221"/>
      <c r="H66" s="218"/>
      <c r="I66" s="221"/>
      <c r="J66" s="218"/>
      <c r="K66" s="208">
        <v>3.2030999999999997E-2</v>
      </c>
      <c r="L66" s="181"/>
      <c r="M66" s="65"/>
      <c r="N66" s="65"/>
      <c r="O66" s="201"/>
      <c r="P66" s="191">
        <f t="shared" si="8"/>
        <v>4.5229540000000004</v>
      </c>
      <c r="Q66" s="191">
        <v>0</v>
      </c>
      <c r="R66" s="199">
        <v>0</v>
      </c>
      <c r="S66" s="178">
        <v>0</v>
      </c>
      <c r="T66" s="178">
        <v>0</v>
      </c>
      <c r="U66" s="178">
        <v>4.4909230000000004</v>
      </c>
      <c r="V66" s="202">
        <v>3.2030999999999997E-2</v>
      </c>
      <c r="W66" s="215">
        <f t="shared" si="6"/>
        <v>0</v>
      </c>
      <c r="X66" s="222"/>
      <c r="Y66" s="222"/>
      <c r="Z66" s="222"/>
      <c r="AA66" s="222"/>
      <c r="AB66" s="222"/>
      <c r="AC66" s="222"/>
      <c r="AD66" s="222"/>
      <c r="AE66" s="222"/>
    </row>
    <row r="67" spans="1:31" s="189" customFormat="1" x14ac:dyDescent="0.25">
      <c r="A67" s="190">
        <v>21673</v>
      </c>
      <c r="B67" s="190" t="s">
        <v>37</v>
      </c>
      <c r="C67" s="190" t="s">
        <v>5</v>
      </c>
      <c r="D67" s="209">
        <v>14.227346000000001</v>
      </c>
      <c r="E67" s="219" t="s">
        <v>46</v>
      </c>
      <c r="F67" s="212">
        <v>14.227349999999999</v>
      </c>
      <c r="G67" s="221"/>
      <c r="H67" s="218"/>
      <c r="I67" s="221"/>
      <c r="J67" s="218"/>
      <c r="K67" s="208">
        <v>1.0546759999999999</v>
      </c>
      <c r="L67" s="181"/>
      <c r="M67" s="65"/>
      <c r="N67" s="65"/>
      <c r="O67" s="201"/>
      <c r="P67" s="191">
        <f t="shared" si="8"/>
        <v>14.227346000000001</v>
      </c>
      <c r="Q67" s="191">
        <v>0</v>
      </c>
      <c r="R67" s="199">
        <v>9.6573390000000003</v>
      </c>
      <c r="S67" s="178">
        <v>0</v>
      </c>
      <c r="T67" s="178">
        <v>0</v>
      </c>
      <c r="U67" s="178">
        <v>0</v>
      </c>
      <c r="V67" s="202">
        <v>0</v>
      </c>
      <c r="W67" s="215">
        <f t="shared" si="6"/>
        <v>14.227346000000001</v>
      </c>
      <c r="X67" s="222"/>
      <c r="Y67" s="222"/>
      <c r="Z67" s="222"/>
      <c r="AA67" s="222"/>
      <c r="AB67" s="222"/>
      <c r="AC67" s="222"/>
      <c r="AD67" s="222"/>
      <c r="AE67" s="222"/>
    </row>
    <row r="68" spans="1:31" s="189" customFormat="1" x14ac:dyDescent="0.25">
      <c r="A68" s="190">
        <v>21674</v>
      </c>
      <c r="B68" s="190" t="s">
        <v>37</v>
      </c>
      <c r="C68" s="190" t="s">
        <v>5</v>
      </c>
      <c r="D68" s="209">
        <v>6.1248570000000004</v>
      </c>
      <c r="E68" s="219" t="s">
        <v>46</v>
      </c>
      <c r="F68" s="212">
        <v>6.1248570000000004</v>
      </c>
      <c r="G68" s="221"/>
      <c r="H68" s="218"/>
      <c r="I68" s="221"/>
      <c r="J68" s="218"/>
      <c r="K68" s="208">
        <v>0.52997499999999997</v>
      </c>
      <c r="L68" s="181"/>
      <c r="M68" s="65"/>
      <c r="N68" s="65"/>
      <c r="O68" s="201"/>
      <c r="P68" s="191">
        <f t="shared" si="8"/>
        <v>6.1248570000000004</v>
      </c>
      <c r="Q68" s="191">
        <v>0</v>
      </c>
      <c r="R68" s="199">
        <v>1.262097</v>
      </c>
      <c r="S68" s="178">
        <v>0</v>
      </c>
      <c r="T68" s="178">
        <v>0.94115199999999999</v>
      </c>
      <c r="U68" s="178">
        <v>2.8851580000000001</v>
      </c>
      <c r="V68" s="202">
        <v>0.94115199999999999</v>
      </c>
      <c r="W68" s="215">
        <f t="shared" si="6"/>
        <v>1.3573950000000004</v>
      </c>
      <c r="X68" s="222"/>
      <c r="Y68" s="222"/>
      <c r="Z68" s="222"/>
      <c r="AA68" s="222"/>
      <c r="AB68" s="222"/>
      <c r="AC68" s="222"/>
      <c r="AD68" s="222"/>
      <c r="AE68" s="222"/>
    </row>
    <row r="69" spans="1:31" s="51" customFormat="1" x14ac:dyDescent="0.25">
      <c r="A69" s="190">
        <v>21675</v>
      </c>
      <c r="B69" s="190" t="s">
        <v>37</v>
      </c>
      <c r="C69" s="190" t="s">
        <v>5</v>
      </c>
      <c r="D69" s="209">
        <v>5.9607849999999996</v>
      </c>
      <c r="E69" s="219" t="s">
        <v>46</v>
      </c>
      <c r="F69" s="212">
        <v>5.9607849999999996</v>
      </c>
      <c r="G69" s="118"/>
      <c r="H69" s="131"/>
      <c r="I69" s="118"/>
      <c r="J69" s="131"/>
      <c r="K69" s="76">
        <v>5.561E-3</v>
      </c>
      <c r="L69" s="181"/>
      <c r="M69" s="95"/>
      <c r="N69" s="96"/>
      <c r="O69" s="34"/>
      <c r="P69" s="191">
        <f t="shared" si="8"/>
        <v>5.9607849999999996</v>
      </c>
      <c r="Q69" s="4">
        <v>0</v>
      </c>
      <c r="R69" s="23">
        <v>0</v>
      </c>
      <c r="S69" s="214">
        <v>0</v>
      </c>
      <c r="T69" s="214">
        <v>0</v>
      </c>
      <c r="U69" s="214">
        <v>0</v>
      </c>
      <c r="V69" s="202">
        <v>0</v>
      </c>
      <c r="W69" s="215">
        <f t="shared" si="6"/>
        <v>5.9607849999999996</v>
      </c>
      <c r="X69" s="137"/>
      <c r="Y69" s="137"/>
      <c r="Z69" s="137"/>
      <c r="AA69" s="137"/>
      <c r="AB69" s="137"/>
      <c r="AC69" s="137"/>
      <c r="AD69" s="137"/>
      <c r="AE69" s="137"/>
    </row>
    <row r="70" spans="1:31" x14ac:dyDescent="0.25">
      <c r="A70" s="190">
        <v>21677</v>
      </c>
      <c r="B70" s="190" t="s">
        <v>37</v>
      </c>
      <c r="C70" s="190" t="s">
        <v>5</v>
      </c>
      <c r="D70" s="209">
        <v>5.7211850000000002</v>
      </c>
      <c r="E70" s="219" t="s">
        <v>45</v>
      </c>
      <c r="F70" s="212">
        <v>5.7211850000000002</v>
      </c>
      <c r="G70" s="118"/>
      <c r="H70" s="131"/>
      <c r="I70" s="118"/>
      <c r="J70" s="131"/>
      <c r="K70" s="76">
        <v>2.5365289999999998</v>
      </c>
      <c r="L70" s="181"/>
      <c r="M70" s="95"/>
      <c r="N70" s="96"/>
      <c r="O70" s="34"/>
      <c r="P70" s="191">
        <f t="shared" si="8"/>
        <v>5.0952999999999804E-2</v>
      </c>
      <c r="Q70" s="191">
        <v>5.6702320000000004</v>
      </c>
      <c r="R70" s="199">
        <v>2.8702709999999998</v>
      </c>
      <c r="S70" s="214">
        <v>0</v>
      </c>
      <c r="T70" s="214">
        <v>0</v>
      </c>
      <c r="U70" s="214">
        <v>0</v>
      </c>
      <c r="V70" s="202">
        <v>0</v>
      </c>
      <c r="W70" s="215">
        <f t="shared" si="6"/>
        <v>5.7211850000000002</v>
      </c>
      <c r="X70" s="133"/>
      <c r="Y70" s="133"/>
      <c r="Z70" s="133"/>
      <c r="AA70" s="133"/>
      <c r="AB70" s="133"/>
      <c r="AC70" s="133"/>
      <c r="AD70" s="133"/>
      <c r="AE70" s="133"/>
    </row>
    <row r="71" spans="1:31" s="51" customFormat="1" x14ac:dyDescent="0.25">
      <c r="A71" s="49" t="s">
        <v>116</v>
      </c>
      <c r="B71" s="49" t="s">
        <v>37</v>
      </c>
      <c r="C71" s="49"/>
      <c r="D71" s="20">
        <f>SUM(D64:D70)</f>
        <v>51.486301999999995</v>
      </c>
      <c r="E71" s="20"/>
      <c r="F71" s="20">
        <f t="shared" ref="F71:V71" si="9">SUM(F64:F70)</f>
        <v>51.486305999999999</v>
      </c>
      <c r="G71" s="20"/>
      <c r="H71" s="20">
        <f t="shared" si="9"/>
        <v>0</v>
      </c>
      <c r="I71" s="20"/>
      <c r="J71" s="20">
        <f t="shared" si="9"/>
        <v>0</v>
      </c>
      <c r="K71" s="20">
        <f t="shared" si="9"/>
        <v>4.9363510000000002</v>
      </c>
      <c r="L71" s="20">
        <f t="shared" si="9"/>
        <v>2.3774E-2</v>
      </c>
      <c r="M71" s="20"/>
      <c r="N71" s="20">
        <f t="shared" si="9"/>
        <v>0</v>
      </c>
      <c r="O71" s="20">
        <f t="shared" si="9"/>
        <v>0</v>
      </c>
      <c r="P71" s="20">
        <f t="shared" si="9"/>
        <v>43.447870000000002</v>
      </c>
      <c r="Q71" s="20">
        <f t="shared" si="9"/>
        <v>8.0384320000000002</v>
      </c>
      <c r="R71" s="20">
        <f t="shared" si="9"/>
        <v>13.789707</v>
      </c>
      <c r="S71" s="198">
        <f t="shared" si="9"/>
        <v>0</v>
      </c>
      <c r="T71" s="198">
        <f t="shared" si="9"/>
        <v>0.94115199999999999</v>
      </c>
      <c r="U71" s="198">
        <f t="shared" si="9"/>
        <v>7.376081000000001</v>
      </c>
      <c r="V71" s="198">
        <f t="shared" si="9"/>
        <v>0.97318300000000002</v>
      </c>
      <c r="W71" s="198">
        <f>SUM(W64:W70)</f>
        <v>42.195886000000002</v>
      </c>
      <c r="X71" s="137"/>
      <c r="Y71" s="137"/>
      <c r="Z71" s="137"/>
      <c r="AA71" s="137"/>
      <c r="AB71" s="137"/>
      <c r="AC71" s="137"/>
      <c r="AD71" s="137"/>
      <c r="AE71" s="137"/>
    </row>
    <row r="82" spans="1:23" x14ac:dyDescent="0.25">
      <c r="A82" s="1"/>
      <c r="B82" s="1"/>
      <c r="C82" s="1"/>
      <c r="D82" s="78"/>
      <c r="E82" s="89"/>
      <c r="F82" s="87"/>
      <c r="G82" s="118"/>
      <c r="H82" s="131"/>
      <c r="I82" s="118"/>
      <c r="J82" s="131"/>
      <c r="K82" s="46"/>
      <c r="L82" s="56"/>
      <c r="M82" s="92"/>
      <c r="N82" s="93"/>
      <c r="O82" s="50"/>
      <c r="P82" s="4"/>
      <c r="Q82" s="9"/>
      <c r="R82" s="23"/>
      <c r="S82" s="10"/>
      <c r="T82" s="10"/>
      <c r="U82" s="10"/>
      <c r="V82" s="112"/>
      <c r="W82" s="108"/>
    </row>
    <row r="83" spans="1:23" x14ac:dyDescent="0.25">
      <c r="A83" s="1"/>
      <c r="B83" s="1"/>
      <c r="C83" s="1"/>
      <c r="D83" s="78"/>
      <c r="E83" s="89"/>
      <c r="F83" s="87"/>
      <c r="G83" s="118"/>
      <c r="H83" s="131"/>
      <c r="I83" s="118"/>
      <c r="J83" s="131"/>
      <c r="K83" s="46"/>
      <c r="L83" s="56"/>
      <c r="M83" s="97"/>
      <c r="N83" s="98"/>
      <c r="O83" s="33"/>
      <c r="P83" s="4"/>
      <c r="Q83" s="9"/>
      <c r="R83" s="23"/>
      <c r="S83" s="10"/>
      <c r="T83" s="10"/>
      <c r="U83" s="10"/>
      <c r="V83" s="40"/>
      <c r="W83" s="108"/>
    </row>
    <row r="84" spans="1:23" x14ac:dyDescent="0.25">
      <c r="A84" s="1"/>
      <c r="B84" s="1"/>
      <c r="C84" s="1"/>
      <c r="D84" s="78"/>
      <c r="E84" s="89"/>
      <c r="F84" s="53"/>
      <c r="G84" s="115"/>
      <c r="H84" s="53"/>
      <c r="I84" s="115"/>
      <c r="J84" s="53"/>
      <c r="K84" s="46"/>
      <c r="L84" s="57"/>
      <c r="M84" s="94"/>
      <c r="N84" s="10"/>
      <c r="O84" s="50"/>
      <c r="P84" s="4"/>
      <c r="Q84" s="9"/>
      <c r="R84" s="23"/>
      <c r="S84" s="10"/>
      <c r="T84" s="10"/>
      <c r="U84" s="10"/>
      <c r="V84" s="40"/>
      <c r="W84" s="108"/>
    </row>
    <row r="85" spans="1:23" x14ac:dyDescent="0.25">
      <c r="A85" s="1"/>
      <c r="B85" s="1"/>
      <c r="C85" s="1"/>
      <c r="D85" s="78"/>
      <c r="E85" s="90"/>
      <c r="F85" s="54"/>
      <c r="G85" s="118"/>
      <c r="H85" s="131"/>
      <c r="I85" s="118"/>
      <c r="J85" s="131"/>
      <c r="K85" s="46"/>
      <c r="L85" s="56"/>
      <c r="M85" s="94"/>
      <c r="N85" s="10"/>
      <c r="O85" s="50"/>
      <c r="P85" s="4"/>
      <c r="Q85" s="9"/>
      <c r="R85" s="23"/>
      <c r="S85" s="10"/>
      <c r="T85" s="10"/>
      <c r="U85" s="10"/>
      <c r="V85" s="112"/>
      <c r="W85" s="108"/>
    </row>
    <row r="86" spans="1:23" x14ac:dyDescent="0.25">
      <c r="A86" s="1"/>
      <c r="B86" s="1"/>
      <c r="C86" s="1"/>
      <c r="D86" s="78"/>
      <c r="E86" s="90"/>
      <c r="F86" s="54"/>
      <c r="G86" s="118"/>
      <c r="H86" s="131"/>
      <c r="I86" s="118"/>
      <c r="J86" s="131"/>
      <c r="K86" s="46"/>
      <c r="L86" s="56"/>
      <c r="M86" s="94"/>
      <c r="N86" s="10"/>
      <c r="O86" s="33"/>
      <c r="P86" s="4"/>
      <c r="Q86" s="9"/>
      <c r="R86" s="23"/>
      <c r="S86" s="10"/>
      <c r="T86" s="10"/>
      <c r="U86" s="10"/>
      <c r="V86" s="112"/>
      <c r="W86" s="108"/>
    </row>
    <row r="87" spans="1:23" x14ac:dyDescent="0.25">
      <c r="A87" s="1"/>
      <c r="B87" s="1"/>
      <c r="C87" s="1"/>
      <c r="D87" s="78"/>
      <c r="E87" s="89"/>
      <c r="F87" s="87"/>
      <c r="G87" s="118"/>
      <c r="H87" s="131"/>
      <c r="I87" s="118"/>
      <c r="J87" s="131"/>
      <c r="K87" s="46"/>
      <c r="L87" s="56"/>
      <c r="M87" s="97"/>
      <c r="N87" s="98"/>
      <c r="O87" s="33"/>
      <c r="P87" s="4"/>
      <c r="Q87" s="9"/>
      <c r="R87" s="23"/>
      <c r="S87" s="10"/>
      <c r="T87" s="10"/>
      <c r="U87" s="10"/>
      <c r="V87" s="112"/>
      <c r="W87" s="108"/>
    </row>
    <row r="88" spans="1:23" x14ac:dyDescent="0.25">
      <c r="A88" s="1"/>
      <c r="B88" s="1"/>
      <c r="C88" s="1"/>
      <c r="D88" s="78"/>
      <c r="E88" s="89"/>
      <c r="F88" s="87"/>
      <c r="G88" s="118"/>
      <c r="H88" s="131"/>
      <c r="I88" s="118"/>
      <c r="J88" s="131"/>
      <c r="K88" s="46"/>
      <c r="L88" s="56"/>
      <c r="M88" s="97"/>
      <c r="N88" s="98"/>
      <c r="O88" s="33"/>
      <c r="P88" s="4"/>
      <c r="Q88" s="9"/>
      <c r="R88" s="23"/>
      <c r="S88" s="10"/>
      <c r="T88" s="10"/>
      <c r="U88" s="10"/>
      <c r="V88" s="112"/>
      <c r="W88" s="108"/>
    </row>
    <row r="89" spans="1:23" x14ac:dyDescent="0.25">
      <c r="A89" s="1"/>
      <c r="B89" s="1"/>
      <c r="C89" s="1"/>
      <c r="D89" s="78"/>
      <c r="E89" s="89"/>
      <c r="F89" s="87"/>
      <c r="G89" s="118"/>
      <c r="H89" s="131"/>
      <c r="I89" s="118"/>
      <c r="J89" s="131"/>
      <c r="K89" s="46"/>
      <c r="L89" s="56"/>
      <c r="M89" s="97"/>
      <c r="N89" s="98"/>
      <c r="O89" s="33"/>
      <c r="P89" s="4"/>
      <c r="Q89" s="9"/>
      <c r="R89" s="23"/>
      <c r="S89" s="10"/>
      <c r="T89" s="10"/>
      <c r="U89" s="10"/>
      <c r="V89" s="112"/>
      <c r="W89" s="108"/>
    </row>
    <row r="90" spans="1:23" x14ac:dyDescent="0.25">
      <c r="A90" s="1"/>
      <c r="B90" s="1"/>
      <c r="C90" s="1"/>
      <c r="D90" s="78"/>
      <c r="E90" s="89"/>
      <c r="F90" s="53"/>
      <c r="G90" s="118"/>
      <c r="H90" s="131"/>
      <c r="I90" s="118"/>
      <c r="J90" s="131"/>
      <c r="K90" s="46"/>
      <c r="L90" s="56"/>
      <c r="M90" s="94"/>
      <c r="N90" s="10"/>
      <c r="O90" s="33"/>
      <c r="P90" s="4"/>
      <c r="Q90" s="9"/>
      <c r="R90" s="23"/>
      <c r="S90" s="10"/>
      <c r="T90" s="10"/>
      <c r="U90" s="10"/>
      <c r="V90" s="112"/>
      <c r="W90" s="108"/>
    </row>
    <row r="91" spans="1:23" x14ac:dyDescent="0.25">
      <c r="A91" s="1"/>
      <c r="B91" s="1"/>
      <c r="C91" s="1"/>
      <c r="D91" s="78"/>
      <c r="E91" s="89"/>
      <c r="F91" s="87"/>
      <c r="G91" s="118"/>
      <c r="H91" s="131"/>
      <c r="I91" s="118"/>
      <c r="J91" s="131"/>
      <c r="K91" s="46"/>
      <c r="L91" s="56"/>
      <c r="M91" s="92"/>
      <c r="N91" s="93"/>
      <c r="O91" s="50"/>
      <c r="P91" s="4"/>
      <c r="Q91" s="9"/>
      <c r="R91" s="23"/>
    </row>
    <row r="92" spans="1:23" x14ac:dyDescent="0.25">
      <c r="A92" s="1"/>
      <c r="B92" s="1"/>
      <c r="C92" s="1"/>
      <c r="D92" s="78"/>
      <c r="E92" s="89"/>
      <c r="F92" s="87"/>
      <c r="G92" s="118"/>
      <c r="H92" s="131"/>
      <c r="I92" s="118"/>
      <c r="J92" s="131"/>
      <c r="K92" s="46"/>
      <c r="L92" s="56"/>
      <c r="M92" s="97"/>
      <c r="N92" s="98"/>
      <c r="O92" s="33"/>
      <c r="P92" s="4"/>
      <c r="Q92" s="9"/>
      <c r="R92" s="23"/>
    </row>
    <row r="93" spans="1:23" x14ac:dyDescent="0.25">
      <c r="A93" s="1"/>
      <c r="B93" s="1"/>
      <c r="C93" s="1"/>
      <c r="D93" s="78"/>
      <c r="E93" s="89"/>
      <c r="F93" s="87"/>
      <c r="G93" s="118"/>
      <c r="H93" s="131"/>
      <c r="I93" s="118"/>
      <c r="J93" s="131"/>
      <c r="K93" s="46"/>
      <c r="L93" s="56"/>
      <c r="M93" s="92"/>
      <c r="N93" s="93"/>
      <c r="O93" s="50"/>
      <c r="P93" s="4"/>
      <c r="Q93" s="9"/>
      <c r="R93" s="23"/>
      <c r="S93" s="10"/>
      <c r="T93" s="10"/>
      <c r="U93" s="10"/>
      <c r="V93" s="112"/>
      <c r="W93" s="108"/>
    </row>
    <row r="94" spans="1:23" x14ac:dyDescent="0.25">
      <c r="A94" s="1"/>
      <c r="B94" s="1"/>
      <c r="C94" s="1"/>
      <c r="D94" s="78"/>
      <c r="E94" s="89"/>
      <c r="F94" s="87"/>
      <c r="G94" s="115"/>
      <c r="H94" s="53"/>
      <c r="I94" s="115"/>
      <c r="J94" s="53"/>
      <c r="K94" s="46"/>
      <c r="L94" s="57"/>
      <c r="M94" s="92"/>
      <c r="N94" s="93"/>
      <c r="O94" s="50"/>
      <c r="P94" s="4"/>
      <c r="Q94" s="9"/>
      <c r="R94" s="23"/>
      <c r="S94" s="10"/>
      <c r="T94" s="10"/>
      <c r="U94" s="10"/>
      <c r="V94" s="112"/>
      <c r="W94" s="108"/>
    </row>
    <row r="95" spans="1:23" x14ac:dyDescent="0.25">
      <c r="A95" s="1"/>
      <c r="B95" s="1"/>
      <c r="C95" s="1"/>
      <c r="D95" s="78"/>
      <c r="E95" s="89"/>
      <c r="F95" s="87"/>
      <c r="G95" s="115"/>
      <c r="H95" s="53"/>
      <c r="I95" s="115"/>
      <c r="J95" s="53"/>
      <c r="K95" s="46"/>
      <c r="L95" s="57"/>
      <c r="M95" s="92"/>
      <c r="N95" s="93"/>
      <c r="O95" s="50"/>
      <c r="P95" s="4"/>
      <c r="Q95" s="9"/>
      <c r="R95" s="23"/>
      <c r="S95" s="10"/>
      <c r="T95" s="10"/>
      <c r="U95" s="10"/>
      <c r="V95" s="112"/>
      <c r="W95" s="108"/>
    </row>
    <row r="96" spans="1:23" x14ac:dyDescent="0.25">
      <c r="A96" s="1"/>
      <c r="B96" s="1"/>
      <c r="C96" s="1"/>
      <c r="D96" s="78"/>
      <c r="E96" s="90"/>
      <c r="F96" s="54"/>
      <c r="G96" s="115"/>
      <c r="H96" s="53"/>
      <c r="I96" s="115"/>
      <c r="J96" s="53"/>
      <c r="K96" s="46"/>
      <c r="L96" s="57"/>
      <c r="M96" s="94"/>
      <c r="N96" s="10"/>
      <c r="O96" s="50"/>
      <c r="P96" s="4"/>
      <c r="Q96" s="9"/>
      <c r="R96" s="23"/>
      <c r="S96" s="10"/>
      <c r="T96" s="10"/>
      <c r="U96" s="10"/>
      <c r="V96" s="112"/>
      <c r="W96" s="108"/>
    </row>
    <row r="97" spans="1:23" x14ac:dyDescent="0.25">
      <c r="A97" s="1"/>
      <c r="B97" s="1"/>
      <c r="C97" s="1"/>
      <c r="D97" s="78"/>
      <c r="E97" s="90"/>
      <c r="F97" s="54"/>
      <c r="G97" s="118"/>
      <c r="H97" s="131"/>
      <c r="I97" s="118"/>
      <c r="J97" s="131"/>
      <c r="K97" s="46"/>
      <c r="L97" s="56"/>
      <c r="M97" s="94"/>
      <c r="N97" s="10"/>
      <c r="O97" s="33"/>
      <c r="P97" s="4"/>
      <c r="Q97" s="9"/>
      <c r="R97" s="23"/>
      <c r="S97" s="10"/>
      <c r="T97" s="10"/>
      <c r="U97" s="10"/>
      <c r="V97" s="112"/>
      <c r="W97" s="108"/>
    </row>
    <row r="98" spans="1:23" x14ac:dyDescent="0.25">
      <c r="A98" s="1"/>
      <c r="B98" s="1"/>
      <c r="C98" s="1"/>
      <c r="D98" s="78"/>
      <c r="E98" s="89"/>
      <c r="F98" s="53"/>
      <c r="G98" s="121"/>
      <c r="H98" s="131"/>
      <c r="I98" s="121"/>
      <c r="J98" s="131"/>
      <c r="K98" s="46"/>
      <c r="L98" s="56"/>
      <c r="M98" s="94"/>
      <c r="N98" s="10"/>
      <c r="O98" s="33"/>
      <c r="P98" s="4"/>
      <c r="Q98" s="9"/>
      <c r="R98" s="23"/>
      <c r="S98" s="10"/>
      <c r="T98" s="10"/>
      <c r="U98" s="10"/>
      <c r="V98" s="112"/>
      <c r="W98" s="108"/>
    </row>
    <row r="99" spans="1:23" x14ac:dyDescent="0.25">
      <c r="A99" s="1"/>
      <c r="B99" s="1"/>
      <c r="C99" s="1"/>
      <c r="D99" s="78"/>
      <c r="E99" s="89"/>
      <c r="F99" s="53"/>
      <c r="G99" s="115"/>
      <c r="H99" s="53"/>
      <c r="I99" s="115"/>
      <c r="J99" s="53"/>
      <c r="K99" s="46"/>
      <c r="L99" s="57"/>
      <c r="M99" s="94"/>
      <c r="N99" s="10"/>
      <c r="O99" s="33"/>
      <c r="P99" s="4"/>
      <c r="Q99" s="9"/>
      <c r="R99" s="23"/>
      <c r="S99" s="10"/>
      <c r="T99" s="10"/>
      <c r="U99" s="10"/>
      <c r="V99" s="112"/>
      <c r="W99" s="108"/>
    </row>
    <row r="100" spans="1:23" x14ac:dyDescent="0.25">
      <c r="A100" s="1"/>
      <c r="B100" s="1"/>
      <c r="C100" s="1"/>
      <c r="D100" s="78"/>
      <c r="E100" s="89"/>
      <c r="F100" s="53"/>
      <c r="G100" s="121"/>
      <c r="H100" s="131"/>
      <c r="I100" s="121"/>
      <c r="J100" s="131"/>
      <c r="K100" s="46"/>
      <c r="L100" s="56"/>
      <c r="M100" s="94"/>
      <c r="N100" s="10"/>
      <c r="O100" s="33"/>
      <c r="P100" s="4"/>
      <c r="Q100" s="9"/>
      <c r="R100" s="23"/>
      <c r="S100" s="10"/>
      <c r="T100" s="10"/>
      <c r="U100" s="10"/>
      <c r="V100" s="112"/>
      <c r="W100" s="108"/>
    </row>
    <row r="101" spans="1:23" x14ac:dyDescent="0.25">
      <c r="A101" s="1"/>
      <c r="B101" s="1"/>
      <c r="C101" s="1"/>
      <c r="D101" s="78"/>
      <c r="E101" s="89"/>
      <c r="F101" s="87"/>
      <c r="G101" s="116"/>
      <c r="H101" s="54"/>
      <c r="I101" s="116"/>
      <c r="J101" s="54"/>
      <c r="K101" s="46"/>
      <c r="L101" s="56"/>
      <c r="M101" s="97"/>
      <c r="N101" s="98"/>
      <c r="O101" s="33"/>
      <c r="P101" s="4"/>
      <c r="Q101" s="9"/>
      <c r="R101" s="23"/>
      <c r="S101" s="10"/>
      <c r="T101" s="10"/>
      <c r="U101" s="10"/>
      <c r="V101" s="112"/>
      <c r="W101" s="108"/>
    </row>
    <row r="102" spans="1:23" s="51" customFormat="1" x14ac:dyDescent="0.25">
      <c r="A102" s="49"/>
      <c r="B102" s="49"/>
      <c r="C102" s="49"/>
      <c r="D102" s="20"/>
      <c r="E102" s="122"/>
      <c r="F102" s="123"/>
      <c r="G102" s="124"/>
      <c r="H102" s="123"/>
      <c r="I102" s="124"/>
      <c r="J102" s="123"/>
      <c r="K102" s="82"/>
      <c r="L102" s="83"/>
      <c r="M102" s="65"/>
      <c r="N102" s="65"/>
      <c r="O102" s="36"/>
      <c r="P102" s="5"/>
      <c r="Q102" s="5"/>
      <c r="R102" s="20"/>
      <c r="S102" s="10"/>
      <c r="T102" s="10"/>
      <c r="U102" s="10"/>
      <c r="V102" s="112"/>
      <c r="W102" s="108"/>
    </row>
    <row r="103" spans="1:23" x14ac:dyDescent="0.25">
      <c r="A103" s="1"/>
      <c r="B103" s="1"/>
      <c r="C103" s="1"/>
      <c r="D103" s="78"/>
      <c r="E103" s="89"/>
      <c r="F103" s="87"/>
      <c r="G103" s="115"/>
      <c r="H103" s="53"/>
      <c r="I103" s="115"/>
      <c r="J103" s="53"/>
      <c r="K103" s="46"/>
      <c r="L103" s="57"/>
      <c r="M103" s="97"/>
      <c r="N103" s="98"/>
      <c r="O103" s="33"/>
      <c r="P103" s="4"/>
      <c r="Q103" s="9"/>
      <c r="R103" s="23"/>
      <c r="S103" s="10"/>
      <c r="T103" s="10"/>
      <c r="U103" s="10"/>
      <c r="V103" s="112"/>
      <c r="W103" s="108"/>
    </row>
    <row r="104" spans="1:23" x14ac:dyDescent="0.25">
      <c r="A104" s="1"/>
      <c r="B104" s="1"/>
      <c r="C104" s="1"/>
      <c r="D104" s="78"/>
      <c r="E104" s="89"/>
      <c r="F104" s="53"/>
      <c r="G104" s="121"/>
      <c r="H104" s="131"/>
      <c r="I104" s="121"/>
      <c r="J104" s="131"/>
      <c r="K104" s="46"/>
      <c r="L104" s="56"/>
      <c r="M104" s="94"/>
      <c r="N104" s="10"/>
      <c r="O104" s="50"/>
      <c r="P104" s="4"/>
      <c r="Q104" s="9"/>
      <c r="R104" s="23"/>
      <c r="S104" s="65"/>
      <c r="T104" s="65"/>
      <c r="U104" s="65"/>
      <c r="V104" s="37"/>
      <c r="W104" s="39"/>
    </row>
    <row r="105" spans="1:23" x14ac:dyDescent="0.25">
      <c r="A105" s="1"/>
      <c r="B105" s="1"/>
      <c r="C105" s="1"/>
      <c r="D105" s="78"/>
      <c r="E105" s="90"/>
      <c r="F105" s="54"/>
      <c r="G105" s="121"/>
      <c r="H105" s="131"/>
      <c r="I105" s="121"/>
      <c r="J105" s="131"/>
      <c r="K105" s="46"/>
      <c r="L105" s="56"/>
      <c r="M105" s="94"/>
      <c r="N105" s="10"/>
      <c r="O105" s="33"/>
      <c r="P105" s="4"/>
      <c r="Q105" s="9"/>
      <c r="R105" s="23"/>
      <c r="S105" s="10"/>
      <c r="T105" s="10"/>
      <c r="U105" s="10"/>
      <c r="V105" s="112"/>
      <c r="W105" s="108"/>
    </row>
    <row r="106" spans="1:23" x14ac:dyDescent="0.25">
      <c r="A106" s="1"/>
      <c r="B106" s="1"/>
      <c r="C106" s="1"/>
      <c r="D106" s="78"/>
      <c r="E106" s="89"/>
      <c r="F106" s="53"/>
      <c r="G106" s="115"/>
      <c r="H106" s="53"/>
      <c r="I106" s="115"/>
      <c r="J106" s="53"/>
      <c r="K106" s="46"/>
      <c r="L106" s="57"/>
      <c r="M106" s="94"/>
      <c r="N106" s="10"/>
      <c r="O106" s="33"/>
      <c r="P106" s="4"/>
      <c r="Q106" s="9"/>
      <c r="R106" s="23"/>
      <c r="S106" s="10"/>
      <c r="T106" s="10"/>
      <c r="U106" s="10"/>
      <c r="V106" s="112"/>
      <c r="W106" s="108"/>
    </row>
    <row r="107" spans="1:23" x14ac:dyDescent="0.25">
      <c r="A107" s="1"/>
      <c r="B107" s="1"/>
      <c r="C107" s="1"/>
      <c r="D107" s="78"/>
      <c r="E107" s="89"/>
      <c r="F107" s="53"/>
      <c r="G107" s="121"/>
      <c r="H107" s="131"/>
      <c r="I107" s="121"/>
      <c r="J107" s="131"/>
      <c r="K107" s="46"/>
      <c r="L107" s="56"/>
      <c r="M107" s="94"/>
      <c r="N107" s="10"/>
      <c r="O107" s="50"/>
      <c r="P107" s="4"/>
      <c r="Q107" s="9"/>
      <c r="R107" s="23"/>
      <c r="S107" s="10"/>
      <c r="T107" s="10"/>
      <c r="U107" s="10"/>
      <c r="V107" s="112"/>
      <c r="W107" s="108"/>
    </row>
    <row r="108" spans="1:23" x14ac:dyDescent="0.25">
      <c r="A108" s="1"/>
      <c r="B108" s="1"/>
      <c r="C108" s="1"/>
      <c r="D108" s="78"/>
      <c r="E108" s="90"/>
      <c r="F108" s="54"/>
      <c r="G108" s="115"/>
      <c r="H108" s="53"/>
      <c r="I108" s="115"/>
      <c r="J108" s="53"/>
      <c r="K108" s="46"/>
      <c r="L108" s="57"/>
      <c r="M108" s="94"/>
      <c r="N108" s="10"/>
      <c r="O108" s="33"/>
      <c r="P108" s="4"/>
      <c r="Q108" s="9"/>
      <c r="R108" s="23"/>
      <c r="S108" s="10"/>
      <c r="T108" s="10"/>
      <c r="U108" s="10"/>
      <c r="V108" s="112"/>
      <c r="W108" s="108"/>
    </row>
    <row r="109" spans="1:23" x14ac:dyDescent="0.25">
      <c r="A109" s="1"/>
      <c r="B109" s="1"/>
      <c r="C109" s="1"/>
      <c r="D109" s="78"/>
      <c r="E109" s="90"/>
      <c r="F109" s="54"/>
      <c r="G109" s="121"/>
      <c r="H109" s="131"/>
      <c r="I109" s="121"/>
      <c r="J109" s="131"/>
      <c r="K109" s="46"/>
      <c r="L109" s="56"/>
      <c r="M109" s="94"/>
      <c r="N109" s="10"/>
      <c r="O109" s="33"/>
      <c r="P109" s="4"/>
      <c r="Q109" s="9"/>
      <c r="R109" s="23"/>
      <c r="S109" s="10"/>
      <c r="T109" s="10"/>
      <c r="U109" s="10"/>
      <c r="V109" s="112"/>
      <c r="W109" s="108"/>
    </row>
    <row r="110" spans="1:23" x14ac:dyDescent="0.25">
      <c r="A110" s="1"/>
      <c r="B110" s="1"/>
      <c r="C110" s="1"/>
      <c r="D110" s="78"/>
      <c r="E110" s="89"/>
      <c r="F110" s="87"/>
      <c r="G110" s="121"/>
      <c r="H110" s="131"/>
      <c r="I110" s="121"/>
      <c r="J110" s="131"/>
      <c r="K110" s="46"/>
      <c r="L110" s="56"/>
      <c r="M110" s="97"/>
      <c r="N110" s="98"/>
      <c r="O110" s="33"/>
      <c r="P110" s="4"/>
      <c r="Q110" s="9"/>
      <c r="R110" s="23"/>
      <c r="S110" s="10"/>
      <c r="T110" s="10"/>
      <c r="U110" s="10"/>
      <c r="V110" s="112"/>
      <c r="W110" s="108"/>
    </row>
    <row r="111" spans="1:23" x14ac:dyDescent="0.25">
      <c r="A111" s="1"/>
      <c r="B111" s="1"/>
      <c r="C111" s="1"/>
      <c r="D111" s="78"/>
      <c r="E111" s="89"/>
      <c r="F111" s="53"/>
      <c r="G111" s="115"/>
      <c r="H111" s="53"/>
      <c r="I111" s="115"/>
      <c r="J111" s="53"/>
      <c r="K111" s="46"/>
      <c r="L111" s="57"/>
      <c r="M111" s="94"/>
      <c r="N111" s="10"/>
      <c r="O111" s="33"/>
      <c r="P111" s="4"/>
      <c r="Q111" s="9"/>
      <c r="R111" s="23"/>
      <c r="S111" s="10"/>
      <c r="T111" s="10"/>
      <c r="U111" s="10"/>
      <c r="V111" s="112"/>
      <c r="W111" s="108"/>
    </row>
    <row r="112" spans="1:23" x14ac:dyDescent="0.25">
      <c r="A112" s="1"/>
      <c r="B112" s="1"/>
      <c r="C112" s="1"/>
      <c r="D112" s="78"/>
      <c r="E112" s="89"/>
      <c r="F112" s="87"/>
      <c r="G112" s="121"/>
      <c r="H112" s="131"/>
      <c r="I112" s="121"/>
      <c r="J112" s="131"/>
      <c r="K112" s="46"/>
      <c r="L112" s="56"/>
      <c r="M112" s="97"/>
      <c r="N112" s="98"/>
      <c r="O112" s="33"/>
      <c r="P112" s="4"/>
      <c r="Q112" s="9"/>
      <c r="R112" s="23"/>
      <c r="S112" s="10"/>
      <c r="T112" s="10"/>
      <c r="U112" s="10"/>
      <c r="V112" s="112"/>
      <c r="W112" s="108"/>
    </row>
    <row r="113" spans="1:23" x14ac:dyDescent="0.25">
      <c r="A113" s="1"/>
      <c r="B113" s="1"/>
      <c r="C113" s="1"/>
      <c r="D113" s="78"/>
      <c r="E113" s="89"/>
      <c r="F113" s="87"/>
      <c r="G113" s="116"/>
      <c r="H113" s="54"/>
      <c r="I113" s="116"/>
      <c r="J113" s="54"/>
      <c r="K113" s="46"/>
      <c r="L113" s="56"/>
      <c r="M113" s="92"/>
      <c r="N113" s="93"/>
      <c r="O113" s="33"/>
      <c r="P113" s="4"/>
      <c r="Q113" s="9"/>
      <c r="R113" s="23"/>
      <c r="S113" s="10"/>
      <c r="T113" s="10"/>
      <c r="U113" s="10"/>
      <c r="V113" s="112"/>
      <c r="W113" s="108"/>
    </row>
    <row r="114" spans="1:23" x14ac:dyDescent="0.25">
      <c r="A114" s="1"/>
      <c r="B114" s="1"/>
      <c r="C114" s="1"/>
      <c r="D114" s="78"/>
      <c r="E114" s="89"/>
      <c r="F114" s="87"/>
      <c r="G114" s="115"/>
      <c r="H114" s="53"/>
      <c r="I114" s="115"/>
      <c r="J114" s="53"/>
      <c r="K114" s="46"/>
      <c r="L114" s="56"/>
      <c r="M114" s="95"/>
      <c r="N114" s="96"/>
      <c r="O114" s="34"/>
      <c r="P114" s="4"/>
      <c r="Q114" s="9"/>
      <c r="R114" s="23"/>
      <c r="S114" s="10"/>
      <c r="T114" s="10"/>
      <c r="U114" s="10"/>
      <c r="V114" s="112"/>
      <c r="W114" s="108"/>
    </row>
    <row r="115" spans="1:23" x14ac:dyDescent="0.25">
      <c r="A115" s="1"/>
      <c r="B115" s="1"/>
      <c r="C115" s="1"/>
      <c r="D115" s="78"/>
      <c r="E115" s="89"/>
      <c r="F115" s="87"/>
      <c r="G115" s="118"/>
      <c r="H115" s="131"/>
      <c r="I115" s="118"/>
      <c r="J115" s="131"/>
      <c r="K115" s="46"/>
      <c r="L115" s="56"/>
      <c r="M115" s="95"/>
      <c r="N115" s="96"/>
      <c r="O115" s="34"/>
      <c r="P115" s="4"/>
      <c r="Q115" s="9"/>
      <c r="R115" s="23"/>
      <c r="S115" s="10"/>
      <c r="T115" s="10"/>
      <c r="U115" s="10"/>
      <c r="V115" s="112"/>
      <c r="W115" s="108"/>
    </row>
    <row r="116" spans="1:23" x14ac:dyDescent="0.25">
      <c r="A116" s="1"/>
      <c r="B116" s="1"/>
      <c r="C116" s="1"/>
      <c r="D116" s="78"/>
      <c r="E116" s="89"/>
      <c r="F116" s="87"/>
      <c r="G116" s="115"/>
      <c r="H116" s="53"/>
      <c r="I116" s="115"/>
      <c r="J116" s="53"/>
      <c r="K116" s="46"/>
      <c r="L116" s="56"/>
      <c r="M116" s="95"/>
      <c r="N116" s="96"/>
      <c r="O116" s="34"/>
      <c r="P116" s="4"/>
      <c r="Q116" s="9"/>
      <c r="R116" s="23"/>
      <c r="S116" s="10"/>
      <c r="T116" s="10"/>
      <c r="U116" s="10"/>
      <c r="V116" s="112"/>
      <c r="W116" s="108"/>
    </row>
    <row r="117" spans="1:23" s="51" customFormat="1" x14ac:dyDescent="0.25">
      <c r="A117" s="49"/>
      <c r="B117" s="49"/>
      <c r="C117" s="49"/>
      <c r="D117" s="20"/>
      <c r="E117" s="122"/>
      <c r="F117" s="123"/>
      <c r="G117" s="124"/>
      <c r="H117" s="123"/>
      <c r="I117" s="124"/>
      <c r="J117" s="123"/>
      <c r="K117" s="82"/>
      <c r="L117" s="83"/>
      <c r="M117" s="65"/>
      <c r="N117" s="65"/>
      <c r="O117" s="36"/>
      <c r="P117" s="5"/>
      <c r="Q117" s="5"/>
      <c r="R117" s="20"/>
      <c r="S117" s="10"/>
      <c r="T117" s="10"/>
      <c r="U117" s="10"/>
      <c r="V117" s="112"/>
      <c r="W117" s="108"/>
    </row>
    <row r="118" spans="1:23" x14ac:dyDescent="0.25">
      <c r="A118" s="1"/>
      <c r="B118" s="1"/>
      <c r="C118" s="1"/>
      <c r="D118" s="78"/>
      <c r="E118" s="89"/>
      <c r="F118" s="87"/>
      <c r="G118" s="118"/>
      <c r="H118" s="131"/>
      <c r="I118" s="118"/>
      <c r="J118" s="131"/>
      <c r="K118" s="46"/>
      <c r="L118" s="56"/>
      <c r="M118" s="95"/>
      <c r="N118" s="96"/>
      <c r="O118" s="34"/>
      <c r="P118" s="4"/>
      <c r="Q118" s="9"/>
      <c r="R118" s="23"/>
      <c r="S118" s="10"/>
      <c r="T118" s="10"/>
      <c r="U118" s="10"/>
      <c r="V118" s="112"/>
      <c r="W118" s="108"/>
    </row>
    <row r="119" spans="1:23" x14ac:dyDescent="0.25">
      <c r="S119" s="65"/>
      <c r="T119" s="65"/>
      <c r="U119" s="65"/>
      <c r="V119" s="37"/>
      <c r="W119" s="39"/>
    </row>
    <row r="120" spans="1:23" x14ac:dyDescent="0.25">
      <c r="S120" s="10"/>
      <c r="T120" s="10"/>
      <c r="U120" s="10"/>
      <c r="V120" s="112"/>
      <c r="W120" s="108"/>
    </row>
    <row r="121" spans="1:23" x14ac:dyDescent="0.25">
      <c r="W121" s="108"/>
    </row>
    <row r="122" spans="1:23" x14ac:dyDescent="0.25">
      <c r="A122" s="29"/>
      <c r="B122" s="29"/>
      <c r="C122" s="29"/>
      <c r="D122" s="28"/>
      <c r="E122" s="90"/>
      <c r="F122" s="54"/>
      <c r="G122" s="116"/>
      <c r="H122" s="54"/>
      <c r="I122" s="116"/>
      <c r="J122" s="54"/>
      <c r="K122" s="46"/>
      <c r="L122" s="56"/>
      <c r="M122" s="95"/>
      <c r="N122" s="96"/>
      <c r="O122" s="34"/>
      <c r="P122" s="4"/>
      <c r="Q122" s="9"/>
      <c r="R122" s="101"/>
      <c r="W122" s="108"/>
    </row>
    <row r="123" spans="1:23" x14ac:dyDescent="0.25">
      <c r="A123" s="29"/>
      <c r="B123" s="29"/>
      <c r="C123" s="29"/>
      <c r="D123" s="28"/>
      <c r="E123" s="90"/>
      <c r="F123" s="54"/>
      <c r="G123" s="121"/>
      <c r="H123" s="131"/>
      <c r="I123" s="121"/>
      <c r="J123" s="131"/>
      <c r="K123" s="46"/>
      <c r="L123" s="56"/>
      <c r="M123" s="95"/>
      <c r="N123" s="96"/>
      <c r="O123" s="34"/>
      <c r="P123" s="4"/>
      <c r="Q123" s="9"/>
      <c r="R123" s="104"/>
      <c r="W123" s="108"/>
    </row>
    <row r="124" spans="1:23" x14ac:dyDescent="0.25">
      <c r="A124" s="29"/>
      <c r="B124" s="29"/>
      <c r="C124" s="29"/>
      <c r="D124" s="28"/>
      <c r="E124" s="90"/>
      <c r="F124" s="54"/>
      <c r="G124" s="121"/>
      <c r="H124" s="131"/>
      <c r="I124" s="121"/>
      <c r="J124" s="131"/>
      <c r="K124" s="46"/>
      <c r="L124" s="56"/>
      <c r="M124" s="95"/>
      <c r="N124" s="96"/>
      <c r="O124" s="34"/>
      <c r="P124" s="4"/>
      <c r="Q124" s="9"/>
      <c r="R124" s="104"/>
      <c r="S124" s="152"/>
      <c r="T124" s="136"/>
      <c r="U124" s="136"/>
      <c r="V124" s="112"/>
      <c r="W124" s="108"/>
    </row>
    <row r="125" spans="1:23" x14ac:dyDescent="0.25">
      <c r="A125" s="29"/>
      <c r="B125" s="29"/>
      <c r="C125" s="29"/>
      <c r="D125" s="28"/>
      <c r="E125" s="90"/>
      <c r="F125" s="54"/>
      <c r="G125" s="115"/>
      <c r="H125" s="53"/>
      <c r="I125" s="115"/>
      <c r="J125" s="53"/>
      <c r="K125" s="46"/>
      <c r="L125" s="57"/>
      <c r="M125" s="95"/>
      <c r="N125" s="96"/>
      <c r="O125" s="34"/>
      <c r="P125" s="4"/>
      <c r="Q125" s="9"/>
      <c r="R125" s="101"/>
      <c r="S125" s="152"/>
      <c r="T125" s="136"/>
      <c r="U125" s="136"/>
      <c r="V125" s="112"/>
      <c r="W125" s="108"/>
    </row>
    <row r="126" spans="1:23" x14ac:dyDescent="0.25">
      <c r="A126" s="29"/>
      <c r="B126" s="29"/>
      <c r="C126" s="29"/>
      <c r="D126" s="28"/>
      <c r="E126" s="90"/>
      <c r="F126" s="54"/>
      <c r="G126" s="116"/>
      <c r="H126" s="54"/>
      <c r="I126" s="116"/>
      <c r="J126" s="54"/>
      <c r="K126" s="46"/>
      <c r="L126" s="56"/>
      <c r="M126" s="95"/>
      <c r="N126" s="96"/>
      <c r="O126" s="34"/>
      <c r="P126" s="4"/>
      <c r="Q126" s="9"/>
      <c r="R126" s="101"/>
      <c r="S126" s="10"/>
      <c r="T126" s="136"/>
      <c r="U126" s="136"/>
      <c r="V126" s="112"/>
      <c r="W126" s="108"/>
    </row>
    <row r="127" spans="1:23" x14ac:dyDescent="0.25">
      <c r="A127" s="29"/>
      <c r="B127" s="29"/>
      <c r="C127" s="29"/>
      <c r="D127" s="28"/>
      <c r="E127" s="90"/>
      <c r="F127" s="54"/>
      <c r="G127" s="116"/>
      <c r="H127" s="54"/>
      <c r="I127" s="116"/>
      <c r="J127" s="54"/>
      <c r="K127" s="46"/>
      <c r="L127" s="58"/>
      <c r="M127" s="92"/>
      <c r="N127" s="93"/>
      <c r="O127" s="33"/>
      <c r="P127" s="4"/>
      <c r="Q127" s="9"/>
      <c r="R127" s="101"/>
      <c r="S127" s="152"/>
      <c r="T127" s="136"/>
      <c r="U127" s="136"/>
      <c r="V127" s="112"/>
      <c r="W127" s="108"/>
    </row>
    <row r="128" spans="1:23" x14ac:dyDescent="0.25">
      <c r="A128" s="29"/>
      <c r="B128" s="29"/>
      <c r="C128" s="29"/>
      <c r="D128" s="28"/>
      <c r="E128" s="90"/>
      <c r="F128" s="54"/>
      <c r="G128" s="116"/>
      <c r="H128" s="54"/>
      <c r="I128" s="116"/>
      <c r="J128" s="54"/>
      <c r="K128" s="46"/>
      <c r="L128" s="56"/>
      <c r="M128" s="92"/>
      <c r="N128" s="93"/>
      <c r="O128" s="50"/>
      <c r="P128" s="4"/>
      <c r="Q128" s="9"/>
      <c r="R128" s="104"/>
      <c r="S128" s="10"/>
      <c r="T128" s="136"/>
      <c r="U128" s="136"/>
      <c r="V128" s="112"/>
      <c r="W128" s="108"/>
    </row>
    <row r="129" spans="1:23" x14ac:dyDescent="0.25">
      <c r="A129" s="29"/>
      <c r="B129" s="29"/>
      <c r="C129" s="29"/>
      <c r="D129" s="28"/>
      <c r="E129" s="90"/>
      <c r="F129" s="54"/>
      <c r="G129" s="118"/>
      <c r="H129" s="131"/>
      <c r="I129" s="118"/>
      <c r="J129" s="131"/>
      <c r="K129" s="46"/>
      <c r="L129" s="56"/>
      <c r="M129" s="92"/>
      <c r="N129" s="93"/>
      <c r="O129" s="50"/>
      <c r="P129" s="4"/>
      <c r="Q129" s="9"/>
      <c r="R129" s="23"/>
      <c r="S129" s="10"/>
      <c r="T129" s="136"/>
      <c r="U129" s="136"/>
      <c r="V129" s="112"/>
      <c r="W129" s="108"/>
    </row>
    <row r="130" spans="1:23" x14ac:dyDescent="0.25">
      <c r="A130" s="29"/>
      <c r="B130" s="29"/>
      <c r="C130" s="29"/>
      <c r="D130" s="28"/>
      <c r="E130" s="90"/>
      <c r="F130" s="54"/>
      <c r="G130" s="118"/>
      <c r="H130" s="131"/>
      <c r="I130" s="118"/>
      <c r="J130" s="131"/>
      <c r="K130" s="46"/>
      <c r="L130" s="56"/>
      <c r="M130" s="92"/>
      <c r="N130" s="93"/>
      <c r="O130" s="50"/>
      <c r="P130" s="4"/>
      <c r="Q130" s="145"/>
      <c r="R130" s="104"/>
      <c r="S130" s="152"/>
      <c r="T130" s="136"/>
      <c r="U130" s="136"/>
      <c r="V130" s="112"/>
      <c r="W130" s="108"/>
    </row>
    <row r="131" spans="1:23" x14ac:dyDescent="0.25">
      <c r="A131" s="29"/>
      <c r="B131" s="29"/>
      <c r="C131" s="29"/>
      <c r="D131" s="28"/>
      <c r="E131" s="90"/>
      <c r="F131" s="54"/>
      <c r="G131" s="118"/>
      <c r="H131" s="131"/>
      <c r="I131" s="118"/>
      <c r="J131" s="131"/>
      <c r="K131" s="46"/>
      <c r="L131" s="56"/>
      <c r="M131" s="92"/>
      <c r="N131" s="93"/>
      <c r="O131" s="50"/>
      <c r="P131" s="4"/>
      <c r="Q131" s="9"/>
      <c r="R131" s="104"/>
      <c r="S131" s="10"/>
      <c r="T131" s="136"/>
      <c r="U131" s="136"/>
      <c r="V131" s="112"/>
      <c r="W131" s="108"/>
    </row>
    <row r="132" spans="1:23" x14ac:dyDescent="0.25">
      <c r="A132" s="29"/>
      <c r="B132" s="29"/>
      <c r="C132" s="29"/>
      <c r="D132" s="28"/>
      <c r="E132" s="90"/>
      <c r="F132" s="54"/>
      <c r="G132" s="118"/>
      <c r="H132" s="131"/>
      <c r="I132" s="118"/>
      <c r="J132" s="131"/>
      <c r="K132" s="46"/>
      <c r="L132" s="56"/>
      <c r="M132" s="92"/>
      <c r="N132" s="93"/>
      <c r="O132" s="50"/>
      <c r="P132" s="4"/>
      <c r="Q132" s="9"/>
      <c r="R132" s="101"/>
      <c r="S132" s="10"/>
      <c r="T132" s="136"/>
      <c r="U132" s="136"/>
      <c r="V132" s="112"/>
      <c r="W132" s="108"/>
    </row>
    <row r="133" spans="1:23" x14ac:dyDescent="0.25">
      <c r="A133" s="29"/>
      <c r="B133" s="29"/>
      <c r="C133" s="29"/>
      <c r="D133" s="28"/>
      <c r="E133" s="90"/>
      <c r="F133" s="54"/>
      <c r="G133" s="118"/>
      <c r="H133" s="131"/>
      <c r="I133" s="118"/>
      <c r="J133" s="131"/>
      <c r="K133" s="46"/>
      <c r="L133" s="56"/>
      <c r="M133" s="92"/>
      <c r="N133" s="93"/>
      <c r="O133" s="50"/>
      <c r="P133" s="4"/>
      <c r="Q133" s="145"/>
      <c r="R133" s="104"/>
      <c r="S133" s="10"/>
      <c r="T133" s="136"/>
      <c r="U133" s="136"/>
      <c r="V133" s="112"/>
      <c r="W133" s="108"/>
    </row>
    <row r="134" spans="1:23" x14ac:dyDescent="0.25">
      <c r="A134" s="29"/>
      <c r="B134" s="29"/>
      <c r="C134" s="29"/>
      <c r="D134" s="28"/>
      <c r="E134" s="90"/>
      <c r="F134" s="54"/>
      <c r="G134" s="118"/>
      <c r="H134" s="131"/>
      <c r="I134" s="118"/>
      <c r="J134" s="131"/>
      <c r="K134" s="46"/>
      <c r="L134" s="56"/>
      <c r="M134" s="97"/>
      <c r="N134" s="98"/>
      <c r="O134" s="33"/>
      <c r="P134" s="4"/>
      <c r="Q134" s="9"/>
      <c r="R134" s="23"/>
      <c r="S134" s="152"/>
      <c r="T134" s="136"/>
      <c r="U134" s="136"/>
      <c r="V134" s="112"/>
      <c r="W134" s="108"/>
    </row>
    <row r="135" spans="1:23" x14ac:dyDescent="0.25">
      <c r="A135" s="29"/>
      <c r="B135" s="29"/>
      <c r="C135" s="29"/>
      <c r="D135" s="28"/>
      <c r="E135" s="90"/>
      <c r="F135" s="54"/>
      <c r="G135" s="115"/>
      <c r="H135" s="53"/>
      <c r="I135" s="115"/>
      <c r="J135" s="53"/>
      <c r="K135" s="46"/>
      <c r="L135" s="57"/>
      <c r="M135" s="92"/>
      <c r="N135" s="93"/>
      <c r="O135" s="50"/>
      <c r="P135" s="4"/>
      <c r="Q135" s="145"/>
      <c r="R135" s="23"/>
      <c r="S135" s="152"/>
      <c r="T135" s="136"/>
      <c r="U135" s="136"/>
      <c r="V135" s="112"/>
      <c r="W135" s="108"/>
    </row>
    <row r="136" spans="1:23" x14ac:dyDescent="0.25">
      <c r="A136" s="29"/>
      <c r="B136" s="29"/>
      <c r="C136" s="29"/>
      <c r="D136" s="28"/>
      <c r="E136" s="90"/>
      <c r="F136" s="54"/>
      <c r="G136" s="118"/>
      <c r="H136" s="131"/>
      <c r="I136" s="118"/>
      <c r="J136" s="131"/>
      <c r="K136" s="46"/>
      <c r="L136" s="56"/>
      <c r="M136" s="92"/>
      <c r="N136" s="93"/>
      <c r="O136" s="50"/>
      <c r="P136" s="4"/>
      <c r="Q136" s="9"/>
      <c r="R136" s="104"/>
      <c r="S136" s="10"/>
      <c r="T136" s="136"/>
      <c r="U136" s="136"/>
      <c r="V136" s="112"/>
      <c r="W136" s="108"/>
    </row>
    <row r="137" spans="1:23" x14ac:dyDescent="0.25">
      <c r="A137" s="29"/>
      <c r="B137" s="29"/>
      <c r="C137" s="29"/>
      <c r="D137" s="28"/>
      <c r="E137" s="90"/>
      <c r="F137" s="54"/>
      <c r="G137" s="118"/>
      <c r="H137" s="131"/>
      <c r="I137" s="118"/>
      <c r="J137" s="131"/>
      <c r="K137" s="46"/>
      <c r="L137" s="56"/>
      <c r="M137" s="92"/>
      <c r="N137" s="93"/>
      <c r="O137" s="50"/>
      <c r="P137" s="4"/>
      <c r="Q137" s="145"/>
      <c r="R137" s="104"/>
      <c r="S137" s="152"/>
      <c r="T137" s="136"/>
      <c r="U137" s="136"/>
      <c r="V137" s="112"/>
      <c r="W137" s="108"/>
    </row>
    <row r="138" spans="1:23" x14ac:dyDescent="0.25">
      <c r="A138" s="29"/>
      <c r="B138" s="29"/>
      <c r="C138" s="29"/>
      <c r="D138" s="28"/>
      <c r="E138" s="90"/>
      <c r="F138" s="54"/>
      <c r="G138" s="118"/>
      <c r="H138" s="131"/>
      <c r="I138" s="118"/>
      <c r="J138" s="131"/>
      <c r="K138" s="46"/>
      <c r="L138" s="56"/>
      <c r="M138" s="92"/>
      <c r="N138" s="93"/>
      <c r="O138" s="50"/>
      <c r="P138" s="4"/>
      <c r="Q138" s="9"/>
      <c r="R138" s="104"/>
      <c r="S138" s="10"/>
      <c r="T138" s="136"/>
      <c r="U138" s="136"/>
      <c r="V138" s="112"/>
      <c r="W138" s="108"/>
    </row>
    <row r="139" spans="1:23" x14ac:dyDescent="0.25">
      <c r="A139" s="29"/>
      <c r="B139" s="29"/>
      <c r="C139" s="29"/>
      <c r="D139" s="28"/>
      <c r="E139" s="90"/>
      <c r="F139" s="54"/>
      <c r="G139" s="118"/>
      <c r="H139" s="131"/>
      <c r="I139" s="118"/>
      <c r="J139" s="131"/>
      <c r="K139" s="46"/>
      <c r="L139" s="56"/>
      <c r="M139" s="92"/>
      <c r="N139" s="93"/>
      <c r="O139" s="50"/>
      <c r="P139" s="4"/>
      <c r="Q139" s="9"/>
      <c r="R139" s="23"/>
      <c r="S139" s="152"/>
      <c r="T139" s="136"/>
      <c r="U139" s="136"/>
      <c r="V139" s="112"/>
      <c r="W139" s="108"/>
    </row>
    <row r="140" spans="1:23" x14ac:dyDescent="0.25">
      <c r="A140" s="29"/>
      <c r="B140" s="29"/>
      <c r="C140" s="29"/>
      <c r="D140" s="28"/>
      <c r="E140" s="90"/>
      <c r="F140" s="54"/>
      <c r="G140" s="118"/>
      <c r="H140" s="131"/>
      <c r="I140" s="118"/>
      <c r="J140" s="131"/>
      <c r="K140" s="46"/>
      <c r="L140" s="56"/>
      <c r="M140" s="92"/>
      <c r="N140" s="93"/>
      <c r="O140" s="33"/>
      <c r="P140" s="4"/>
      <c r="Q140" s="9"/>
      <c r="R140" s="23"/>
      <c r="S140" s="152"/>
      <c r="T140" s="136"/>
      <c r="U140" s="136"/>
      <c r="V140" s="112"/>
      <c r="W140" s="108"/>
    </row>
    <row r="141" spans="1:23" x14ac:dyDescent="0.25">
      <c r="A141" s="29"/>
      <c r="B141" s="29"/>
      <c r="C141" s="29"/>
      <c r="D141" s="28"/>
      <c r="E141" s="90"/>
      <c r="F141" s="54"/>
      <c r="G141" s="121"/>
      <c r="H141" s="131"/>
      <c r="I141" s="121"/>
      <c r="J141" s="131"/>
      <c r="K141" s="46"/>
      <c r="L141" s="56"/>
      <c r="M141" s="95"/>
      <c r="N141" s="96"/>
      <c r="O141" s="34"/>
      <c r="P141" s="4"/>
      <c r="Q141" s="9"/>
      <c r="R141" s="23"/>
      <c r="S141" s="10"/>
      <c r="T141" s="136"/>
      <c r="U141" s="136"/>
      <c r="V141" s="112"/>
      <c r="W141" s="108"/>
    </row>
    <row r="142" spans="1:23" x14ac:dyDescent="0.25">
      <c r="A142" s="29"/>
      <c r="B142" s="29"/>
      <c r="C142" s="29"/>
      <c r="D142" s="28"/>
      <c r="E142" s="90"/>
      <c r="F142" s="54"/>
      <c r="G142" s="121"/>
      <c r="H142" s="131"/>
      <c r="I142" s="121"/>
      <c r="J142" s="131"/>
      <c r="K142" s="46"/>
      <c r="L142" s="56"/>
      <c r="M142" s="95"/>
      <c r="N142" s="96"/>
      <c r="O142" s="34"/>
      <c r="P142" s="4"/>
      <c r="Q142" s="9"/>
      <c r="R142" s="104"/>
      <c r="S142" s="152"/>
      <c r="T142" s="136"/>
      <c r="U142" s="136"/>
      <c r="V142" s="112"/>
      <c r="W142" s="108"/>
    </row>
    <row r="143" spans="1:23" x14ac:dyDescent="0.25">
      <c r="A143" s="29"/>
      <c r="B143" s="29"/>
      <c r="C143" s="29"/>
      <c r="D143" s="28"/>
      <c r="E143" s="90"/>
      <c r="F143" s="54"/>
      <c r="G143" s="116"/>
      <c r="H143" s="54"/>
      <c r="I143" s="116"/>
      <c r="J143" s="54"/>
      <c r="K143" s="46"/>
      <c r="L143" s="58"/>
      <c r="M143" s="95"/>
      <c r="N143" s="96"/>
      <c r="O143" s="34"/>
      <c r="P143" s="4"/>
      <c r="Q143" s="9"/>
      <c r="R143" s="101"/>
      <c r="S143" s="10"/>
      <c r="T143" s="136"/>
      <c r="U143" s="136"/>
      <c r="V143" s="112"/>
      <c r="W143" s="108"/>
    </row>
    <row r="144" spans="1:23" x14ac:dyDescent="0.25">
      <c r="A144" s="29"/>
      <c r="B144" s="29"/>
      <c r="C144" s="29"/>
      <c r="D144" s="28"/>
      <c r="E144" s="90"/>
      <c r="F144" s="54"/>
      <c r="G144" s="121"/>
      <c r="H144" s="131"/>
      <c r="I144" s="121"/>
      <c r="J144" s="131"/>
      <c r="K144" s="46"/>
      <c r="L144" s="56"/>
      <c r="M144" s="95"/>
      <c r="N144" s="96"/>
      <c r="O144" s="34"/>
      <c r="P144" s="4"/>
      <c r="Q144" s="145"/>
      <c r="R144" s="104"/>
      <c r="S144" s="152"/>
      <c r="T144" s="136"/>
      <c r="U144" s="136"/>
      <c r="V144" s="112"/>
      <c r="W144" s="108"/>
    </row>
    <row r="145" spans="1:23" x14ac:dyDescent="0.25">
      <c r="A145" s="29"/>
      <c r="B145" s="29"/>
      <c r="C145" s="29"/>
      <c r="D145" s="28"/>
      <c r="E145" s="90"/>
      <c r="F145" s="54"/>
      <c r="G145" s="115"/>
      <c r="H145" s="53"/>
      <c r="I145" s="115"/>
      <c r="J145" s="53"/>
      <c r="K145" s="46"/>
      <c r="L145" s="57"/>
      <c r="M145" s="95"/>
      <c r="N145" s="96"/>
      <c r="O145" s="34"/>
      <c r="P145" s="4"/>
      <c r="Q145" s="9"/>
      <c r="R145" s="104"/>
      <c r="S145" s="152"/>
      <c r="T145" s="136"/>
      <c r="U145" s="136"/>
      <c r="V145" s="112"/>
      <c r="W145" s="108"/>
    </row>
    <row r="146" spans="1:23" x14ac:dyDescent="0.25">
      <c r="A146" s="29"/>
      <c r="B146" s="29"/>
      <c r="C146" s="29"/>
      <c r="D146" s="28"/>
      <c r="E146" s="90"/>
      <c r="F146" s="54"/>
      <c r="G146" s="115"/>
      <c r="H146" s="53"/>
      <c r="I146" s="115"/>
      <c r="J146" s="53"/>
      <c r="K146" s="46"/>
      <c r="L146" s="57"/>
      <c r="M146" s="95"/>
      <c r="N146" s="96"/>
      <c r="O146" s="34"/>
      <c r="P146" s="4"/>
      <c r="Q146" s="145"/>
      <c r="R146" s="101"/>
      <c r="S146" s="152"/>
      <c r="T146" s="136"/>
      <c r="U146" s="136"/>
      <c r="V146" s="112"/>
      <c r="W146" s="108"/>
    </row>
    <row r="147" spans="1:23" x14ac:dyDescent="0.25">
      <c r="A147" s="29"/>
      <c r="B147" s="29"/>
      <c r="C147" s="29"/>
      <c r="D147" s="28"/>
      <c r="E147" s="90"/>
      <c r="F147" s="54"/>
      <c r="G147" s="115"/>
      <c r="H147" s="53"/>
      <c r="I147" s="115"/>
      <c r="J147" s="53"/>
      <c r="K147" s="46"/>
      <c r="L147" s="56"/>
      <c r="M147" s="95"/>
      <c r="N147" s="96"/>
      <c r="O147" s="34"/>
      <c r="P147" s="4"/>
      <c r="Q147" s="9"/>
      <c r="R147" s="101"/>
      <c r="S147" s="10"/>
      <c r="T147" s="136"/>
      <c r="U147" s="136"/>
      <c r="V147" s="112"/>
      <c r="W147" s="108"/>
    </row>
    <row r="148" spans="1:23" x14ac:dyDescent="0.25">
      <c r="A148" s="29"/>
      <c r="B148" s="29"/>
      <c r="C148" s="29"/>
      <c r="D148" s="28"/>
      <c r="E148" s="90"/>
      <c r="F148" s="54"/>
      <c r="G148" s="115"/>
      <c r="H148" s="53"/>
      <c r="I148" s="115"/>
      <c r="J148" s="53"/>
      <c r="K148" s="46"/>
      <c r="L148" s="56"/>
      <c r="M148" s="95"/>
      <c r="N148" s="96"/>
      <c r="O148" s="34"/>
      <c r="P148" s="4"/>
      <c r="Q148" s="145"/>
      <c r="R148" s="101"/>
      <c r="S148" s="152"/>
      <c r="T148" s="136"/>
      <c r="U148" s="136"/>
      <c r="V148" s="112"/>
      <c r="W148" s="108"/>
    </row>
    <row r="149" spans="1:23" x14ac:dyDescent="0.25">
      <c r="A149" s="29"/>
      <c r="B149" s="29"/>
      <c r="C149" s="29"/>
      <c r="D149" s="28"/>
      <c r="E149" s="90"/>
      <c r="F149" s="54"/>
      <c r="G149" s="121"/>
      <c r="H149" s="131"/>
      <c r="I149" s="121"/>
      <c r="J149" s="131"/>
      <c r="K149" s="46"/>
      <c r="L149" s="56"/>
      <c r="M149" s="95"/>
      <c r="N149" s="96"/>
      <c r="O149" s="34"/>
      <c r="P149" s="4"/>
      <c r="Q149" s="145"/>
      <c r="R149" s="23"/>
      <c r="S149" s="10"/>
      <c r="T149" s="136"/>
      <c r="U149" s="136"/>
      <c r="V149" s="112"/>
      <c r="W149" s="108"/>
    </row>
    <row r="150" spans="1:23" x14ac:dyDescent="0.25">
      <c r="A150" s="29"/>
      <c r="B150" s="29"/>
      <c r="C150" s="29"/>
      <c r="D150" s="28"/>
      <c r="E150" s="90"/>
      <c r="F150" s="54"/>
      <c r="G150" s="118"/>
      <c r="H150" s="131"/>
      <c r="I150" s="118"/>
      <c r="J150" s="131"/>
      <c r="K150" s="46"/>
      <c r="L150" s="56"/>
      <c r="M150" s="95"/>
      <c r="N150" s="96"/>
      <c r="O150" s="34"/>
      <c r="P150" s="4"/>
      <c r="Q150" s="9"/>
      <c r="R150" s="101"/>
      <c r="S150" s="152"/>
      <c r="T150" s="136"/>
      <c r="U150" s="136"/>
      <c r="V150" s="112"/>
      <c r="W150" s="108"/>
    </row>
    <row r="151" spans="1:23" x14ac:dyDescent="0.25">
      <c r="A151" s="29"/>
      <c r="B151" s="29"/>
      <c r="C151" s="29"/>
      <c r="D151" s="28"/>
      <c r="E151" s="90"/>
      <c r="F151" s="54"/>
      <c r="G151" s="118"/>
      <c r="H151" s="131"/>
      <c r="I151" s="118"/>
      <c r="J151" s="131"/>
      <c r="K151" s="46"/>
      <c r="L151" s="56"/>
      <c r="M151" s="97"/>
      <c r="N151" s="98"/>
      <c r="O151" s="33"/>
      <c r="P151" s="4"/>
      <c r="Q151" s="9"/>
      <c r="R151" s="101"/>
      <c r="S151" s="152"/>
      <c r="T151" s="136"/>
      <c r="U151" s="136"/>
      <c r="V151" s="112"/>
      <c r="W151" s="108"/>
    </row>
    <row r="152" spans="1:23" x14ac:dyDescent="0.25">
      <c r="A152" s="29"/>
      <c r="B152" s="29"/>
      <c r="C152" s="29"/>
      <c r="D152" s="28"/>
      <c r="E152" s="89"/>
      <c r="F152" s="53"/>
      <c r="G152" s="118"/>
      <c r="H152" s="131"/>
      <c r="I152" s="118"/>
      <c r="J152" s="131"/>
      <c r="K152" s="46"/>
      <c r="L152" s="56"/>
      <c r="M152" s="92"/>
      <c r="N152" s="93"/>
      <c r="O152" s="50"/>
      <c r="P152" s="4"/>
      <c r="Q152" s="145"/>
      <c r="R152" s="23"/>
      <c r="S152" s="152"/>
      <c r="T152" s="136"/>
      <c r="U152" s="136"/>
      <c r="V152" s="112"/>
      <c r="W152" s="108"/>
    </row>
    <row r="153" spans="1:23" x14ac:dyDescent="0.25">
      <c r="A153" s="29"/>
      <c r="B153" s="29"/>
      <c r="C153" s="29"/>
      <c r="D153" s="28"/>
      <c r="E153" s="90"/>
      <c r="F153" s="54"/>
      <c r="G153" s="118"/>
      <c r="H153" s="131"/>
      <c r="I153" s="118"/>
      <c r="J153" s="131"/>
      <c r="K153" s="46"/>
      <c r="L153" s="56"/>
      <c r="M153" s="92"/>
      <c r="N153" s="93"/>
      <c r="O153" s="50"/>
      <c r="P153" s="4"/>
      <c r="Q153" s="9"/>
      <c r="R153" s="104"/>
      <c r="S153" s="152"/>
      <c r="T153" s="136"/>
      <c r="U153" s="136"/>
      <c r="V153" s="112"/>
      <c r="W153" s="108"/>
    </row>
    <row r="154" spans="1:23" x14ac:dyDescent="0.25">
      <c r="A154" s="29"/>
      <c r="B154" s="29"/>
      <c r="C154" s="29"/>
      <c r="D154" s="28"/>
      <c r="E154" s="90"/>
      <c r="F154" s="54"/>
      <c r="G154" s="118"/>
      <c r="H154" s="131"/>
      <c r="I154" s="118"/>
      <c r="J154" s="131"/>
      <c r="K154" s="46"/>
      <c r="L154" s="56"/>
      <c r="M154" s="92"/>
      <c r="N154" s="93"/>
      <c r="O154" s="50"/>
      <c r="P154" s="4"/>
      <c r="Q154" s="9"/>
      <c r="R154" s="104"/>
      <c r="S154" s="152"/>
      <c r="T154" s="136"/>
      <c r="U154" s="136"/>
      <c r="V154" s="112"/>
      <c r="W154" s="108"/>
    </row>
    <row r="155" spans="1:23" x14ac:dyDescent="0.25">
      <c r="A155" s="29"/>
      <c r="B155" s="29"/>
      <c r="C155" s="29"/>
      <c r="D155" s="28"/>
      <c r="E155" s="90"/>
      <c r="F155" s="54"/>
      <c r="G155" s="118"/>
      <c r="H155" s="131"/>
      <c r="I155" s="118"/>
      <c r="J155" s="131"/>
      <c r="K155" s="46"/>
      <c r="L155" s="56"/>
      <c r="M155" s="92"/>
      <c r="N155" s="93"/>
      <c r="O155" s="50"/>
      <c r="P155" s="4"/>
      <c r="Q155" s="145"/>
      <c r="R155" s="23"/>
      <c r="S155" s="152"/>
      <c r="T155" s="136"/>
      <c r="U155" s="136"/>
      <c r="V155" s="112"/>
      <c r="W155" s="108"/>
    </row>
    <row r="156" spans="1:23" x14ac:dyDescent="0.25">
      <c r="A156" s="29"/>
      <c r="B156" s="29"/>
      <c r="C156" s="29"/>
      <c r="D156" s="28"/>
      <c r="E156" s="90"/>
      <c r="F156" s="54"/>
      <c r="G156" s="118"/>
      <c r="H156" s="131"/>
      <c r="I156" s="118"/>
      <c r="J156" s="131"/>
      <c r="K156" s="46"/>
      <c r="L156" s="56"/>
      <c r="M156" s="97"/>
      <c r="N156" s="98"/>
      <c r="O156" s="33"/>
      <c r="P156" s="4"/>
      <c r="Q156" s="145"/>
      <c r="R156" s="101"/>
      <c r="S156" s="152"/>
      <c r="T156" s="136"/>
      <c r="U156" s="136"/>
      <c r="V156" s="112"/>
      <c r="W156" s="108"/>
    </row>
    <row r="157" spans="1:23" x14ac:dyDescent="0.25">
      <c r="A157" s="29"/>
      <c r="B157" s="29"/>
      <c r="C157" s="29"/>
      <c r="D157" s="28"/>
      <c r="E157" s="90"/>
      <c r="F157" s="54"/>
      <c r="G157" s="121"/>
      <c r="H157" s="131"/>
      <c r="I157" s="121"/>
      <c r="J157" s="131"/>
      <c r="K157" s="46"/>
      <c r="L157" s="56"/>
      <c r="M157" s="97"/>
      <c r="N157" s="98"/>
      <c r="O157" s="33"/>
      <c r="P157" s="4"/>
      <c r="Q157" s="145"/>
      <c r="R157" s="101"/>
      <c r="S157" s="10"/>
      <c r="T157" s="136"/>
      <c r="U157" s="136"/>
      <c r="V157" s="112"/>
      <c r="W157" s="108"/>
    </row>
    <row r="158" spans="1:23" x14ac:dyDescent="0.25">
      <c r="A158" s="29"/>
      <c r="B158" s="29"/>
      <c r="C158" s="29"/>
      <c r="D158" s="28"/>
      <c r="E158" s="89"/>
      <c r="F158" s="53"/>
      <c r="G158" s="118"/>
      <c r="H158" s="131"/>
      <c r="I158" s="118"/>
      <c r="J158" s="131"/>
      <c r="K158" s="46"/>
      <c r="L158" s="56"/>
      <c r="M158" s="97"/>
      <c r="N158" s="98"/>
      <c r="O158" s="33"/>
      <c r="P158" s="4"/>
      <c r="Q158" s="145"/>
      <c r="R158" s="104"/>
      <c r="S158" s="152"/>
      <c r="T158" s="136"/>
      <c r="U158" s="136"/>
      <c r="V158" s="112"/>
      <c r="W158" s="108"/>
    </row>
    <row r="159" spans="1:23" x14ac:dyDescent="0.25">
      <c r="A159" s="29"/>
      <c r="B159" s="29"/>
      <c r="C159" s="29"/>
      <c r="D159" s="28"/>
      <c r="E159" s="89"/>
      <c r="F159" s="53"/>
      <c r="G159" s="115"/>
      <c r="H159" s="53"/>
      <c r="I159" s="115"/>
      <c r="J159" s="53"/>
      <c r="K159" s="46"/>
      <c r="L159" s="56"/>
      <c r="M159" s="97"/>
      <c r="N159" s="98"/>
      <c r="O159" s="33"/>
      <c r="P159" s="4"/>
      <c r="Q159" s="145"/>
      <c r="R159" s="104"/>
      <c r="S159" s="152"/>
      <c r="T159" s="136"/>
      <c r="U159" s="136"/>
      <c r="V159" s="112"/>
      <c r="W159" s="108"/>
    </row>
    <row r="160" spans="1:23" x14ac:dyDescent="0.25">
      <c r="A160" s="29"/>
      <c r="B160" s="29"/>
      <c r="C160" s="29"/>
      <c r="D160" s="28"/>
      <c r="E160" s="89"/>
      <c r="F160" s="53"/>
      <c r="G160" s="115"/>
      <c r="H160" s="53"/>
      <c r="I160" s="115"/>
      <c r="J160" s="53"/>
      <c r="K160" s="46"/>
      <c r="L160" s="56"/>
      <c r="M160" s="97"/>
      <c r="N160" s="98"/>
      <c r="O160" s="33"/>
      <c r="P160" s="4"/>
      <c r="Q160" s="9"/>
      <c r="R160" s="104"/>
      <c r="S160" s="152"/>
      <c r="T160" s="136"/>
      <c r="U160" s="136"/>
      <c r="V160" s="112"/>
      <c r="W160" s="108"/>
    </row>
    <row r="161" spans="1:23" x14ac:dyDescent="0.25">
      <c r="A161" s="29"/>
      <c r="B161" s="29"/>
      <c r="C161" s="29"/>
      <c r="D161" s="28"/>
      <c r="E161" s="89"/>
      <c r="F161" s="53"/>
      <c r="G161" s="118"/>
      <c r="H161" s="131"/>
      <c r="I161" s="118"/>
      <c r="J161" s="131"/>
      <c r="K161" s="46"/>
      <c r="L161" s="56"/>
      <c r="M161" s="92"/>
      <c r="N161" s="93"/>
      <c r="O161" s="50"/>
      <c r="P161" s="4"/>
      <c r="Q161" s="9"/>
      <c r="R161" s="104"/>
      <c r="S161" s="152"/>
      <c r="T161" s="136"/>
      <c r="U161" s="136"/>
      <c r="V161" s="112"/>
      <c r="W161" s="108"/>
    </row>
    <row r="162" spans="1:23" x14ac:dyDescent="0.25">
      <c r="A162" s="29"/>
      <c r="B162" s="29"/>
      <c r="C162" s="29"/>
      <c r="D162" s="28"/>
      <c r="E162" s="90"/>
      <c r="F162" s="54"/>
      <c r="G162" s="118"/>
      <c r="H162" s="131"/>
      <c r="I162" s="118"/>
      <c r="J162" s="131"/>
      <c r="K162" s="46"/>
      <c r="L162" s="56"/>
      <c r="M162" s="92"/>
      <c r="N162" s="93"/>
      <c r="O162" s="50"/>
      <c r="P162" s="4"/>
      <c r="Q162" s="145"/>
      <c r="R162" s="104"/>
      <c r="S162" s="152"/>
      <c r="T162" s="136"/>
      <c r="U162" s="136"/>
      <c r="V162" s="112"/>
      <c r="W162" s="108"/>
    </row>
    <row r="163" spans="1:23" x14ac:dyDescent="0.25">
      <c r="A163" s="29"/>
      <c r="B163" s="29"/>
      <c r="C163" s="29"/>
      <c r="D163" s="28"/>
      <c r="E163" s="90"/>
      <c r="F163" s="54"/>
      <c r="G163" s="115"/>
      <c r="H163" s="53"/>
      <c r="I163" s="115"/>
      <c r="J163" s="53"/>
      <c r="K163" s="46"/>
      <c r="L163" s="56"/>
      <c r="M163" s="92"/>
      <c r="N163" s="93"/>
      <c r="O163" s="50"/>
      <c r="P163" s="4"/>
      <c r="Q163" s="9"/>
      <c r="R163" s="104"/>
      <c r="S163" s="152"/>
      <c r="T163" s="136"/>
      <c r="U163" s="136"/>
      <c r="V163" s="112"/>
      <c r="W163" s="108"/>
    </row>
    <row r="164" spans="1:23" x14ac:dyDescent="0.25">
      <c r="A164" s="29"/>
      <c r="B164" s="29"/>
      <c r="C164" s="29"/>
      <c r="D164" s="28"/>
      <c r="E164" s="90"/>
      <c r="F164" s="54"/>
      <c r="G164" s="118"/>
      <c r="H164" s="131"/>
      <c r="I164" s="118"/>
      <c r="J164" s="131"/>
      <c r="K164" s="46"/>
      <c r="L164" s="56"/>
      <c r="M164" s="92"/>
      <c r="N164" s="93"/>
      <c r="O164" s="50"/>
      <c r="P164" s="4"/>
      <c r="Q164" s="9"/>
      <c r="R164" s="104"/>
      <c r="S164" s="152"/>
      <c r="T164" s="136"/>
      <c r="U164" s="136"/>
      <c r="V164" s="112"/>
      <c r="W164" s="108"/>
    </row>
    <row r="165" spans="1:23" x14ac:dyDescent="0.25">
      <c r="A165" s="29"/>
      <c r="B165" s="29"/>
      <c r="C165" s="29"/>
      <c r="D165" s="28"/>
      <c r="E165" s="90"/>
      <c r="F165" s="54"/>
      <c r="G165" s="115"/>
      <c r="H165" s="53"/>
      <c r="I165" s="115"/>
      <c r="J165" s="53"/>
      <c r="K165" s="46"/>
      <c r="L165" s="56"/>
      <c r="M165" s="92"/>
      <c r="N165" s="93"/>
      <c r="O165" s="50"/>
      <c r="P165" s="4"/>
      <c r="Q165" s="9"/>
      <c r="R165" s="23"/>
      <c r="S165" s="10"/>
      <c r="T165" s="136"/>
      <c r="U165" s="136"/>
      <c r="V165" s="112"/>
      <c r="W165" s="108"/>
    </row>
    <row r="166" spans="1:23" x14ac:dyDescent="0.25">
      <c r="A166" s="29"/>
      <c r="B166" s="29"/>
      <c r="C166" s="29"/>
      <c r="D166" s="28"/>
      <c r="E166" s="90"/>
      <c r="F166" s="54"/>
      <c r="G166" s="115"/>
      <c r="H166" s="53"/>
      <c r="I166" s="115"/>
      <c r="J166" s="53"/>
      <c r="K166" s="46"/>
      <c r="L166" s="56"/>
      <c r="M166" s="92"/>
      <c r="N166" s="93"/>
      <c r="O166" s="50"/>
      <c r="P166" s="4"/>
      <c r="Q166" s="9"/>
      <c r="R166" s="101"/>
      <c r="S166" s="152"/>
      <c r="T166" s="136"/>
      <c r="U166" s="136"/>
      <c r="V166" s="112"/>
      <c r="W166" s="108"/>
    </row>
    <row r="167" spans="1:23" x14ac:dyDescent="0.25">
      <c r="A167" s="29"/>
      <c r="B167" s="29"/>
      <c r="C167" s="29"/>
      <c r="D167" s="28"/>
      <c r="E167" s="90"/>
      <c r="F167" s="54"/>
      <c r="G167" s="118"/>
      <c r="H167" s="131"/>
      <c r="I167" s="118"/>
      <c r="J167" s="131"/>
      <c r="K167" s="46"/>
      <c r="L167" s="56"/>
      <c r="M167" s="97"/>
      <c r="N167" s="98"/>
      <c r="O167" s="33"/>
      <c r="P167" s="4"/>
      <c r="Q167" s="145"/>
      <c r="R167" s="23"/>
      <c r="S167" s="152"/>
      <c r="T167" s="136"/>
      <c r="U167" s="136"/>
      <c r="V167" s="112"/>
      <c r="W167" s="108"/>
    </row>
    <row r="168" spans="1:23" x14ac:dyDescent="0.25">
      <c r="A168" s="29"/>
      <c r="B168" s="29"/>
      <c r="C168" s="29"/>
      <c r="D168" s="28"/>
      <c r="E168" s="89"/>
      <c r="F168" s="53"/>
      <c r="G168" s="118"/>
      <c r="H168" s="131"/>
      <c r="I168" s="118"/>
      <c r="J168" s="131"/>
      <c r="K168" s="46"/>
      <c r="L168" s="56"/>
      <c r="M168" s="97"/>
      <c r="N168" s="98"/>
      <c r="O168" s="33"/>
      <c r="P168" s="4"/>
      <c r="Q168" s="145"/>
      <c r="R168" s="101"/>
      <c r="S168" s="152"/>
      <c r="T168" s="136"/>
      <c r="U168" s="136"/>
      <c r="V168" s="112"/>
      <c r="W168" s="108"/>
    </row>
    <row r="169" spans="1:23" x14ac:dyDescent="0.25">
      <c r="A169" s="29"/>
      <c r="B169" s="29"/>
      <c r="C169" s="29"/>
      <c r="D169" s="28"/>
      <c r="E169" s="89"/>
      <c r="F169" s="53"/>
      <c r="G169" s="118"/>
      <c r="H169" s="131"/>
      <c r="I169" s="118"/>
      <c r="J169" s="131"/>
      <c r="K169" s="46"/>
      <c r="L169" s="56"/>
      <c r="M169" s="92"/>
      <c r="N169" s="93"/>
      <c r="O169" s="50"/>
      <c r="P169" s="4"/>
      <c r="Q169" s="9"/>
      <c r="R169" s="104"/>
      <c r="S169" s="152"/>
      <c r="T169" s="136"/>
      <c r="U169" s="136"/>
      <c r="V169" s="112"/>
      <c r="W169" s="108"/>
    </row>
    <row r="170" spans="1:23" x14ac:dyDescent="0.25">
      <c r="A170" s="29"/>
      <c r="B170" s="29"/>
      <c r="C170" s="29"/>
      <c r="D170" s="28"/>
      <c r="E170" s="90"/>
      <c r="F170" s="54"/>
      <c r="G170" s="118"/>
      <c r="H170" s="131"/>
      <c r="I170" s="118"/>
      <c r="J170" s="131"/>
      <c r="K170" s="46"/>
      <c r="L170" s="56"/>
      <c r="M170" s="97"/>
      <c r="N170" s="98"/>
      <c r="O170" s="33"/>
      <c r="P170" s="4"/>
      <c r="Q170" s="145"/>
      <c r="R170" s="104"/>
      <c r="S170" s="10"/>
      <c r="T170" s="136"/>
      <c r="U170" s="136"/>
      <c r="V170" s="112"/>
      <c r="W170" s="108"/>
    </row>
    <row r="171" spans="1:23" x14ac:dyDescent="0.25">
      <c r="A171" s="29"/>
      <c r="B171" s="29"/>
      <c r="C171" s="29"/>
      <c r="D171" s="28"/>
      <c r="E171" s="89"/>
      <c r="F171" s="53"/>
      <c r="G171" s="118"/>
      <c r="H171" s="131"/>
      <c r="I171" s="118"/>
      <c r="J171" s="131"/>
      <c r="K171" s="46"/>
      <c r="L171" s="56"/>
      <c r="M171" s="92"/>
      <c r="N171" s="93"/>
      <c r="O171" s="33"/>
      <c r="P171" s="4"/>
      <c r="Q171" s="145"/>
      <c r="R171" s="23"/>
      <c r="S171" s="152"/>
      <c r="T171" s="136"/>
      <c r="U171" s="136"/>
      <c r="V171" s="112"/>
      <c r="W171" s="108"/>
    </row>
    <row r="172" spans="1:23" x14ac:dyDescent="0.25">
      <c r="A172" s="29"/>
      <c r="B172" s="29"/>
      <c r="C172" s="29"/>
      <c r="D172" s="28"/>
      <c r="E172" s="90"/>
      <c r="F172" s="54"/>
      <c r="G172" s="115"/>
      <c r="H172" s="53"/>
      <c r="I172" s="115"/>
      <c r="J172" s="53"/>
      <c r="K172" s="46"/>
      <c r="L172" s="57"/>
      <c r="M172" s="92"/>
      <c r="N172" s="93"/>
      <c r="O172" s="50"/>
      <c r="P172" s="4"/>
      <c r="Q172" s="9"/>
      <c r="R172" s="23"/>
      <c r="S172" s="152"/>
      <c r="T172" s="136"/>
      <c r="U172" s="136"/>
      <c r="V172" s="112"/>
      <c r="W172" s="108"/>
    </row>
    <row r="173" spans="1:23" x14ac:dyDescent="0.25">
      <c r="A173" s="29"/>
      <c r="B173" s="29"/>
      <c r="C173" s="29"/>
      <c r="D173" s="28"/>
      <c r="E173" s="90"/>
      <c r="F173" s="54"/>
      <c r="G173" s="116"/>
      <c r="H173" s="54"/>
      <c r="I173" s="116"/>
      <c r="J173" s="54"/>
      <c r="K173" s="46"/>
      <c r="L173" s="56"/>
      <c r="M173" s="92"/>
      <c r="N173" s="93"/>
      <c r="O173" s="50"/>
      <c r="P173" s="4"/>
      <c r="Q173" s="9"/>
      <c r="R173" s="23"/>
      <c r="S173" s="152"/>
      <c r="T173" s="136"/>
      <c r="U173" s="136"/>
      <c r="V173" s="112"/>
      <c r="W173" s="108"/>
    </row>
    <row r="174" spans="1:23" x14ac:dyDescent="0.25">
      <c r="A174" s="29"/>
      <c r="B174" s="29"/>
      <c r="C174" s="29"/>
      <c r="D174" s="28"/>
      <c r="E174" s="90"/>
      <c r="F174" s="54"/>
      <c r="G174" s="116"/>
      <c r="H174" s="54"/>
      <c r="I174" s="116"/>
      <c r="J174" s="54"/>
      <c r="K174" s="46"/>
      <c r="L174" s="56"/>
      <c r="M174" s="92"/>
      <c r="N174" s="93"/>
      <c r="O174" s="50"/>
      <c r="P174" s="4"/>
      <c r="Q174" s="9"/>
      <c r="R174" s="104"/>
      <c r="S174" s="152"/>
      <c r="T174" s="136"/>
      <c r="U174" s="136"/>
      <c r="V174" s="112"/>
      <c r="W174" s="108"/>
    </row>
    <row r="175" spans="1:23" x14ac:dyDescent="0.25">
      <c r="A175" s="29"/>
      <c r="B175" s="29"/>
      <c r="C175" s="29"/>
      <c r="D175" s="28"/>
      <c r="E175" s="90"/>
      <c r="F175" s="54"/>
      <c r="G175" s="118"/>
      <c r="H175" s="131"/>
      <c r="I175" s="118"/>
      <c r="J175" s="131"/>
      <c r="K175" s="46"/>
      <c r="L175" s="56"/>
      <c r="M175" s="92"/>
      <c r="N175" s="93"/>
      <c r="O175" s="33"/>
      <c r="P175" s="4"/>
      <c r="Q175" s="9"/>
      <c r="R175" s="104"/>
      <c r="S175" s="10"/>
      <c r="T175" s="136"/>
      <c r="U175" s="136"/>
      <c r="V175" s="112"/>
      <c r="W175" s="108"/>
    </row>
    <row r="176" spans="1:23" x14ac:dyDescent="0.25">
      <c r="A176" s="29"/>
      <c r="B176" s="29"/>
      <c r="C176" s="29"/>
      <c r="D176" s="28"/>
      <c r="E176" s="90"/>
      <c r="F176" s="54"/>
      <c r="G176" s="118"/>
      <c r="H176" s="131"/>
      <c r="I176" s="118"/>
      <c r="J176" s="131"/>
      <c r="K176" s="46"/>
      <c r="L176" s="56"/>
      <c r="M176" s="92"/>
      <c r="N176" s="93"/>
      <c r="O176" s="33"/>
      <c r="P176" s="4"/>
      <c r="Q176" s="9"/>
      <c r="R176" s="101"/>
      <c r="S176" s="10"/>
      <c r="T176" s="136"/>
      <c r="U176" s="136"/>
      <c r="V176" s="112"/>
      <c r="W176" s="108"/>
    </row>
    <row r="177" spans="1:23" x14ac:dyDescent="0.25">
      <c r="A177" s="29"/>
      <c r="B177" s="29"/>
      <c r="C177" s="29"/>
      <c r="D177" s="28"/>
      <c r="E177" s="90"/>
      <c r="F177" s="54"/>
      <c r="G177" s="115"/>
      <c r="H177" s="53"/>
      <c r="I177" s="115"/>
      <c r="J177" s="53"/>
      <c r="K177" s="46"/>
      <c r="L177" s="57"/>
      <c r="M177" s="95"/>
      <c r="N177" s="96"/>
      <c r="O177" s="34"/>
      <c r="P177" s="4"/>
      <c r="Q177" s="9"/>
      <c r="R177" s="101"/>
      <c r="S177" s="10"/>
      <c r="T177" s="136"/>
      <c r="U177" s="136"/>
      <c r="V177" s="112"/>
      <c r="W177" s="108"/>
    </row>
    <row r="178" spans="1:23" x14ac:dyDescent="0.25">
      <c r="A178" s="29"/>
      <c r="B178" s="29"/>
      <c r="C178" s="29"/>
      <c r="D178" s="28"/>
      <c r="E178" s="90"/>
      <c r="F178" s="54"/>
      <c r="G178" s="116"/>
      <c r="H178" s="54"/>
      <c r="I178" s="116"/>
      <c r="J178" s="54"/>
      <c r="K178" s="46"/>
      <c r="L178" s="56"/>
      <c r="M178" s="95"/>
      <c r="N178" s="96"/>
      <c r="O178" s="34"/>
      <c r="P178" s="4"/>
      <c r="Q178" s="145"/>
      <c r="R178" s="23"/>
      <c r="S178" s="10"/>
      <c r="T178" s="136"/>
      <c r="U178" s="136"/>
      <c r="V178" s="112"/>
      <c r="W178" s="108"/>
    </row>
    <row r="179" spans="1:23" x14ac:dyDescent="0.25">
      <c r="A179" s="29"/>
      <c r="B179" s="29"/>
      <c r="C179" s="29"/>
      <c r="D179" s="28"/>
      <c r="E179" s="90"/>
      <c r="F179" s="54"/>
      <c r="G179" s="115"/>
      <c r="H179" s="53"/>
      <c r="I179" s="115"/>
      <c r="J179" s="53"/>
      <c r="K179" s="46"/>
      <c r="L179" s="57"/>
      <c r="M179" s="95"/>
      <c r="N179" s="96"/>
      <c r="O179" s="34"/>
      <c r="P179" s="4"/>
      <c r="Q179" s="9"/>
      <c r="R179" s="104"/>
      <c r="S179" s="152"/>
      <c r="T179" s="136"/>
      <c r="U179" s="136"/>
      <c r="V179" s="112"/>
      <c r="W179" s="108"/>
    </row>
    <row r="180" spans="1:23" x14ac:dyDescent="0.25">
      <c r="A180" s="29"/>
      <c r="B180" s="29"/>
      <c r="C180" s="29"/>
      <c r="D180" s="28"/>
      <c r="E180" s="90"/>
      <c r="F180" s="54"/>
      <c r="G180" s="116"/>
      <c r="H180" s="54"/>
      <c r="I180" s="116"/>
      <c r="J180" s="54"/>
      <c r="K180" s="46"/>
      <c r="L180" s="58"/>
      <c r="M180" s="92"/>
      <c r="N180" s="93"/>
      <c r="O180" s="33"/>
      <c r="P180" s="4"/>
      <c r="Q180" s="9"/>
      <c r="R180" s="23"/>
      <c r="S180" s="10"/>
      <c r="T180" s="136"/>
      <c r="U180" s="136"/>
      <c r="V180" s="112"/>
      <c r="W180" s="108"/>
    </row>
    <row r="181" spans="1:23" x14ac:dyDescent="0.25">
      <c r="A181" s="29"/>
      <c r="B181" s="29"/>
      <c r="C181" s="29"/>
      <c r="D181" s="28"/>
      <c r="E181" s="90"/>
      <c r="F181" s="54"/>
      <c r="G181" s="115"/>
      <c r="H181" s="53"/>
      <c r="I181" s="115"/>
      <c r="J181" s="53"/>
      <c r="K181" s="46"/>
      <c r="L181" s="57"/>
      <c r="M181" s="92"/>
      <c r="N181" s="93"/>
      <c r="O181" s="50"/>
      <c r="P181" s="4"/>
      <c r="Q181" s="9"/>
      <c r="R181" s="101"/>
      <c r="S181" s="10"/>
      <c r="T181" s="136"/>
      <c r="U181" s="136"/>
      <c r="V181" s="112"/>
      <c r="W181" s="108"/>
    </row>
    <row r="182" spans="1:23" x14ac:dyDescent="0.25">
      <c r="A182" s="29"/>
      <c r="B182" s="29"/>
      <c r="C182" s="29"/>
      <c r="D182" s="28"/>
      <c r="E182" s="90"/>
      <c r="F182" s="54"/>
      <c r="G182" s="118"/>
      <c r="H182" s="131"/>
      <c r="I182" s="118"/>
      <c r="J182" s="131"/>
      <c r="K182" s="46"/>
      <c r="L182" s="56"/>
      <c r="M182" s="92"/>
      <c r="N182" s="93"/>
      <c r="O182" s="50"/>
      <c r="P182" s="4"/>
      <c r="Q182" s="9"/>
      <c r="R182" s="23"/>
      <c r="S182" s="10"/>
      <c r="T182" s="136"/>
      <c r="U182" s="136"/>
      <c r="V182" s="112"/>
      <c r="W182" s="108"/>
    </row>
    <row r="183" spans="1:23" x14ac:dyDescent="0.25">
      <c r="A183" s="29"/>
      <c r="B183" s="29"/>
      <c r="C183" s="29"/>
      <c r="D183" s="28"/>
      <c r="E183" s="90"/>
      <c r="F183" s="54"/>
      <c r="G183" s="118"/>
      <c r="H183" s="131"/>
      <c r="I183" s="118"/>
      <c r="J183" s="131"/>
      <c r="K183" s="46"/>
      <c r="L183" s="56"/>
      <c r="M183" s="92"/>
      <c r="N183" s="93"/>
      <c r="O183" s="50"/>
      <c r="P183" s="4"/>
      <c r="Q183" s="9"/>
      <c r="R183" s="101"/>
      <c r="S183" s="10"/>
      <c r="T183" s="136"/>
      <c r="U183" s="136"/>
      <c r="V183" s="112"/>
      <c r="W183" s="108"/>
    </row>
    <row r="184" spans="1:23" x14ac:dyDescent="0.25">
      <c r="A184" s="29"/>
      <c r="B184" s="29"/>
      <c r="C184" s="29"/>
      <c r="D184" s="28"/>
      <c r="E184" s="90"/>
      <c r="F184" s="54"/>
      <c r="G184" s="116"/>
      <c r="H184" s="54"/>
      <c r="I184" s="116"/>
      <c r="J184" s="54"/>
      <c r="K184" s="46"/>
      <c r="L184" s="56"/>
      <c r="M184" s="92"/>
      <c r="N184" s="93"/>
      <c r="O184" s="33"/>
      <c r="P184" s="4"/>
      <c r="Q184" s="9"/>
      <c r="R184" s="104"/>
      <c r="S184" s="152"/>
      <c r="T184" s="136"/>
      <c r="U184" s="136"/>
      <c r="V184" s="112"/>
      <c r="W184" s="108"/>
    </row>
    <row r="185" spans="1:23" x14ac:dyDescent="0.25">
      <c r="A185" s="29"/>
      <c r="B185" s="29"/>
      <c r="C185" s="29"/>
      <c r="D185" s="28"/>
      <c r="E185" s="90"/>
      <c r="F185" s="54"/>
      <c r="G185" s="115"/>
      <c r="H185" s="53"/>
      <c r="I185" s="115"/>
      <c r="J185" s="53"/>
      <c r="K185" s="46"/>
      <c r="L185" s="57"/>
      <c r="M185" s="92"/>
      <c r="N185" s="93"/>
      <c r="O185" s="33"/>
      <c r="P185" s="4"/>
      <c r="Q185" s="145"/>
      <c r="R185" s="101"/>
      <c r="S185" s="152"/>
      <c r="T185" s="136"/>
      <c r="U185" s="136"/>
      <c r="V185" s="112"/>
      <c r="W185" s="108"/>
    </row>
    <row r="186" spans="1:23" x14ac:dyDescent="0.25">
      <c r="A186" s="29"/>
      <c r="B186" s="29"/>
      <c r="C186" s="29"/>
      <c r="D186" s="28"/>
      <c r="E186" s="90"/>
      <c r="F186" s="54"/>
      <c r="G186" s="118"/>
      <c r="H186" s="131"/>
      <c r="I186" s="118"/>
      <c r="J186" s="131"/>
      <c r="K186" s="46"/>
      <c r="L186" s="56"/>
      <c r="M186" s="92"/>
      <c r="N186" s="93"/>
      <c r="O186" s="50"/>
      <c r="P186" s="4"/>
      <c r="Q186" s="9"/>
      <c r="R186" s="23"/>
      <c r="S186" s="152"/>
      <c r="T186" s="136"/>
      <c r="U186" s="136"/>
      <c r="V186" s="112"/>
      <c r="W186" s="108"/>
    </row>
    <row r="187" spans="1:23" x14ac:dyDescent="0.25">
      <c r="A187" s="29"/>
      <c r="B187" s="29"/>
      <c r="C187" s="29"/>
      <c r="D187" s="28"/>
      <c r="E187" s="90"/>
      <c r="F187" s="54"/>
      <c r="G187" s="118"/>
      <c r="H187" s="131"/>
      <c r="I187" s="118"/>
      <c r="J187" s="131"/>
      <c r="K187" s="46"/>
      <c r="L187" s="56"/>
      <c r="M187" s="92"/>
      <c r="N187" s="93"/>
      <c r="O187" s="50"/>
      <c r="P187" s="4"/>
      <c r="Q187" s="9"/>
      <c r="R187" s="101"/>
      <c r="S187" s="10"/>
      <c r="T187" s="136"/>
      <c r="U187" s="136"/>
      <c r="V187" s="112"/>
      <c r="W187" s="108"/>
    </row>
    <row r="188" spans="1:23" x14ac:dyDescent="0.25">
      <c r="A188" s="29"/>
      <c r="B188" s="29"/>
      <c r="C188" s="29"/>
      <c r="D188" s="28"/>
      <c r="E188" s="90"/>
      <c r="F188" s="54"/>
      <c r="G188" s="118"/>
      <c r="H188" s="131"/>
      <c r="I188" s="118"/>
      <c r="J188" s="131"/>
      <c r="K188" s="46"/>
      <c r="L188" s="56"/>
      <c r="M188" s="92"/>
      <c r="N188" s="93"/>
      <c r="O188" s="33"/>
      <c r="P188" s="4"/>
      <c r="Q188" s="145"/>
      <c r="R188" s="101"/>
      <c r="S188" s="152"/>
      <c r="T188" s="136"/>
      <c r="U188" s="136"/>
      <c r="V188" s="112"/>
      <c r="W188" s="108"/>
    </row>
    <row r="189" spans="1:23" x14ac:dyDescent="0.25">
      <c r="A189" s="29"/>
      <c r="B189" s="29"/>
      <c r="C189" s="29"/>
      <c r="D189" s="28"/>
      <c r="E189" s="90"/>
      <c r="F189" s="54"/>
      <c r="G189" s="118"/>
      <c r="H189" s="131"/>
      <c r="I189" s="118"/>
      <c r="J189" s="131"/>
      <c r="K189" s="46"/>
      <c r="L189" s="56"/>
      <c r="M189" s="92"/>
      <c r="N189" s="93"/>
      <c r="O189" s="50"/>
      <c r="P189" s="4"/>
      <c r="Q189" s="145"/>
      <c r="R189" s="104"/>
      <c r="S189" s="10"/>
      <c r="T189" s="136"/>
      <c r="U189" s="136"/>
      <c r="V189" s="112"/>
      <c r="W189" s="108"/>
    </row>
    <row r="190" spans="1:23" x14ac:dyDescent="0.25">
      <c r="A190" s="29"/>
      <c r="B190" s="29"/>
      <c r="C190" s="29"/>
      <c r="D190" s="28"/>
      <c r="E190" s="90"/>
      <c r="F190" s="54"/>
      <c r="G190" s="118"/>
      <c r="H190" s="131"/>
      <c r="I190" s="118"/>
      <c r="J190" s="131"/>
      <c r="K190" s="46"/>
      <c r="L190" s="56"/>
      <c r="M190" s="92"/>
      <c r="N190" s="93"/>
      <c r="O190" s="50"/>
      <c r="P190" s="4"/>
      <c r="Q190" s="9"/>
      <c r="R190" s="104"/>
      <c r="S190" s="152"/>
      <c r="T190" s="136"/>
      <c r="U190" s="136"/>
      <c r="V190" s="112"/>
      <c r="W190" s="108"/>
    </row>
    <row r="191" spans="1:23" x14ac:dyDescent="0.25">
      <c r="A191" s="29"/>
      <c r="B191" s="29"/>
      <c r="C191" s="29"/>
      <c r="D191" s="28"/>
      <c r="E191" s="90"/>
      <c r="F191" s="54"/>
      <c r="G191" s="118"/>
      <c r="H191" s="131"/>
      <c r="I191" s="118"/>
      <c r="J191" s="131"/>
      <c r="K191" s="46"/>
      <c r="L191" s="56"/>
      <c r="M191" s="92"/>
      <c r="N191" s="93"/>
      <c r="O191" s="50"/>
      <c r="P191" s="4"/>
      <c r="Q191" s="9"/>
      <c r="R191" s="104"/>
      <c r="S191" s="152"/>
      <c r="T191" s="136"/>
      <c r="U191" s="136"/>
      <c r="V191" s="112"/>
      <c r="W191" s="108"/>
    </row>
    <row r="192" spans="1:23" x14ac:dyDescent="0.25">
      <c r="A192" s="29"/>
      <c r="B192" s="29"/>
      <c r="C192" s="29"/>
      <c r="D192" s="28"/>
      <c r="E192" s="90"/>
      <c r="F192" s="54"/>
      <c r="G192" s="115"/>
      <c r="H192" s="53"/>
      <c r="I192" s="115"/>
      <c r="J192" s="53"/>
      <c r="K192" s="46"/>
      <c r="L192" s="57"/>
      <c r="M192" s="92"/>
      <c r="N192" s="93"/>
      <c r="O192" s="50"/>
      <c r="P192" s="4"/>
      <c r="Q192" s="9"/>
      <c r="R192" s="104"/>
      <c r="S192" s="10"/>
      <c r="T192" s="136"/>
      <c r="U192" s="136"/>
      <c r="V192" s="112"/>
      <c r="W192" s="108"/>
    </row>
    <row r="193" spans="1:23" x14ac:dyDescent="0.25">
      <c r="A193" s="29"/>
      <c r="B193" s="29"/>
      <c r="C193" s="29"/>
      <c r="D193" s="28"/>
      <c r="E193" s="90"/>
      <c r="F193" s="54"/>
      <c r="G193" s="118"/>
      <c r="H193" s="131"/>
      <c r="I193" s="118"/>
      <c r="J193" s="131"/>
      <c r="K193" s="46"/>
      <c r="L193" s="56"/>
      <c r="M193" s="92"/>
      <c r="N193" s="93"/>
      <c r="O193" s="50"/>
      <c r="P193" s="4"/>
      <c r="Q193" s="9"/>
      <c r="R193" s="104"/>
      <c r="S193" s="152"/>
      <c r="T193" s="136"/>
      <c r="U193" s="136"/>
      <c r="V193" s="112"/>
      <c r="W193" s="108"/>
    </row>
    <row r="194" spans="1:23" x14ac:dyDescent="0.25">
      <c r="A194" s="29"/>
      <c r="B194" s="29"/>
      <c r="C194" s="29"/>
      <c r="D194" s="28"/>
      <c r="E194" s="90"/>
      <c r="F194" s="54"/>
      <c r="G194" s="118"/>
      <c r="H194" s="131"/>
      <c r="I194" s="118"/>
      <c r="J194" s="131"/>
      <c r="K194" s="46"/>
      <c r="L194" s="56"/>
      <c r="M194" s="92"/>
      <c r="N194" s="93"/>
      <c r="O194" s="50"/>
      <c r="P194" s="4"/>
      <c r="Q194" s="9"/>
      <c r="R194" s="101"/>
      <c r="S194" s="10"/>
      <c r="T194" s="136"/>
      <c r="U194" s="136"/>
      <c r="V194" s="112"/>
      <c r="W194" s="108"/>
    </row>
    <row r="195" spans="1:23" x14ac:dyDescent="0.25">
      <c r="A195" s="29"/>
      <c r="B195" s="29"/>
      <c r="C195" s="29"/>
      <c r="D195" s="28"/>
      <c r="E195" s="89"/>
      <c r="F195" s="53"/>
      <c r="G195" s="115"/>
      <c r="H195" s="53"/>
      <c r="I195" s="115"/>
      <c r="J195" s="53"/>
      <c r="K195" s="46"/>
      <c r="L195" s="57"/>
      <c r="M195" s="92"/>
      <c r="N195" s="93"/>
      <c r="O195" s="50"/>
      <c r="P195" s="4"/>
      <c r="Q195" s="145"/>
      <c r="R195" s="23"/>
      <c r="S195" s="10"/>
      <c r="T195" s="136"/>
      <c r="U195" s="136"/>
      <c r="V195" s="112"/>
      <c r="W195" s="108"/>
    </row>
    <row r="196" spans="1:23" x14ac:dyDescent="0.25">
      <c r="A196" s="29"/>
      <c r="B196" s="29"/>
      <c r="C196" s="29"/>
      <c r="D196" s="28"/>
      <c r="E196" s="90"/>
      <c r="F196" s="54"/>
      <c r="G196" s="118"/>
      <c r="H196" s="131"/>
      <c r="I196" s="118"/>
      <c r="J196" s="131"/>
      <c r="K196" s="46"/>
      <c r="L196" s="56"/>
      <c r="M196" s="92"/>
      <c r="N196" s="93"/>
      <c r="O196" s="50"/>
      <c r="P196" s="4"/>
      <c r="Q196" s="9"/>
      <c r="R196" s="104"/>
      <c r="S196" s="152"/>
      <c r="T196" s="136"/>
      <c r="U196" s="136"/>
      <c r="V196" s="112"/>
      <c r="W196" s="108"/>
    </row>
    <row r="197" spans="1:23" x14ac:dyDescent="0.25">
      <c r="A197" s="29"/>
      <c r="B197" s="29"/>
      <c r="C197" s="29"/>
      <c r="D197" s="28"/>
      <c r="E197" s="90"/>
      <c r="F197" s="54"/>
      <c r="G197" s="116"/>
      <c r="H197" s="54"/>
      <c r="I197" s="116"/>
      <c r="J197" s="54"/>
      <c r="K197" s="46"/>
      <c r="L197" s="56"/>
      <c r="M197" s="92"/>
      <c r="N197" s="93"/>
      <c r="O197" s="33"/>
      <c r="P197" s="4"/>
      <c r="Q197" s="145"/>
      <c r="R197" s="23"/>
      <c r="S197" s="10"/>
      <c r="T197" s="136"/>
      <c r="U197" s="136"/>
      <c r="V197" s="112"/>
      <c r="W197" s="108"/>
    </row>
    <row r="198" spans="1:23" x14ac:dyDescent="0.25">
      <c r="A198" s="29"/>
      <c r="B198" s="29"/>
      <c r="C198" s="29"/>
      <c r="D198" s="28"/>
      <c r="E198" s="90"/>
      <c r="F198" s="54"/>
      <c r="G198" s="118"/>
      <c r="H198" s="131"/>
      <c r="I198" s="118"/>
      <c r="J198" s="131"/>
      <c r="K198" s="46"/>
      <c r="L198" s="56"/>
      <c r="M198" s="92"/>
      <c r="N198" s="93"/>
      <c r="O198" s="50"/>
      <c r="P198" s="4"/>
      <c r="Q198" s="9"/>
      <c r="R198" s="104"/>
      <c r="S198" s="10"/>
      <c r="T198" s="136"/>
      <c r="U198" s="136"/>
      <c r="V198" s="112"/>
      <c r="W198" s="108"/>
    </row>
    <row r="199" spans="1:23" x14ac:dyDescent="0.25">
      <c r="A199" s="29"/>
      <c r="B199" s="29"/>
      <c r="C199" s="29"/>
      <c r="D199" s="28"/>
      <c r="E199" s="90"/>
      <c r="F199" s="54"/>
      <c r="G199" s="115"/>
      <c r="H199" s="53"/>
      <c r="I199" s="115"/>
      <c r="J199" s="53"/>
      <c r="K199" s="46"/>
      <c r="L199" s="57"/>
      <c r="M199" s="92"/>
      <c r="N199" s="93"/>
      <c r="O199" s="50"/>
      <c r="P199" s="4"/>
      <c r="Q199" s="145"/>
      <c r="R199" s="23"/>
      <c r="S199" s="152"/>
      <c r="T199" s="136"/>
      <c r="U199" s="136"/>
      <c r="V199" s="112"/>
      <c r="W199" s="108"/>
    </row>
    <row r="200" spans="1:23" x14ac:dyDescent="0.25">
      <c r="A200" s="29"/>
      <c r="B200" s="29"/>
      <c r="C200" s="29"/>
      <c r="D200" s="28"/>
      <c r="E200" s="90"/>
      <c r="F200" s="54"/>
      <c r="G200" s="115"/>
      <c r="H200" s="53"/>
      <c r="I200" s="115"/>
      <c r="J200" s="53"/>
      <c r="K200" s="46"/>
      <c r="L200" s="57"/>
      <c r="M200" s="92"/>
      <c r="N200" s="93"/>
      <c r="O200" s="50"/>
      <c r="P200" s="4"/>
      <c r="Q200" s="9"/>
      <c r="R200" s="101"/>
      <c r="S200" s="10"/>
      <c r="T200" s="136"/>
      <c r="U200" s="136"/>
      <c r="V200" s="112"/>
      <c r="W200" s="108"/>
    </row>
    <row r="201" spans="1:23" x14ac:dyDescent="0.25">
      <c r="A201" s="29"/>
      <c r="B201" s="29"/>
      <c r="C201" s="29"/>
      <c r="D201" s="28"/>
      <c r="E201" s="90"/>
      <c r="F201" s="54"/>
      <c r="G201" s="118"/>
      <c r="H201" s="131"/>
      <c r="I201" s="118"/>
      <c r="J201" s="131"/>
      <c r="K201" s="46"/>
      <c r="L201" s="56"/>
      <c r="M201" s="97"/>
      <c r="N201" s="98"/>
      <c r="O201" s="33"/>
      <c r="P201" s="4"/>
      <c r="Q201" s="9"/>
      <c r="R201" s="104"/>
      <c r="S201" s="152"/>
      <c r="T201" s="136"/>
      <c r="U201" s="136"/>
      <c r="V201" s="112"/>
      <c r="W201" s="108"/>
    </row>
    <row r="202" spans="1:23" x14ac:dyDescent="0.25">
      <c r="A202" s="29"/>
      <c r="B202" s="29"/>
      <c r="C202" s="29"/>
      <c r="D202" s="28"/>
      <c r="E202" s="89"/>
      <c r="F202" s="53"/>
      <c r="G202" s="115"/>
      <c r="H202" s="53"/>
      <c r="I202" s="115"/>
      <c r="J202" s="53"/>
      <c r="K202" s="46"/>
      <c r="L202" s="57"/>
      <c r="M202" s="92"/>
      <c r="N202" s="93"/>
      <c r="O202" s="33"/>
      <c r="P202" s="4"/>
      <c r="Q202" s="9"/>
      <c r="R202" s="104"/>
      <c r="S202" s="10"/>
      <c r="T202" s="136"/>
      <c r="U202" s="136"/>
      <c r="V202" s="112"/>
      <c r="W202" s="108"/>
    </row>
    <row r="203" spans="1:23" x14ac:dyDescent="0.25">
      <c r="A203" s="29"/>
      <c r="B203" s="29"/>
      <c r="C203" s="29"/>
      <c r="D203" s="28"/>
      <c r="E203" s="90"/>
      <c r="F203" s="54"/>
      <c r="G203" s="118"/>
      <c r="H203" s="131"/>
      <c r="I203" s="118"/>
      <c r="J203" s="131"/>
      <c r="K203" s="46"/>
      <c r="L203" s="56"/>
      <c r="M203" s="95"/>
      <c r="N203" s="96"/>
      <c r="O203" s="34"/>
      <c r="P203" s="4"/>
      <c r="Q203" s="9"/>
      <c r="R203" s="104"/>
      <c r="S203" s="10"/>
      <c r="T203" s="136"/>
      <c r="U203" s="136"/>
      <c r="V203" s="112"/>
      <c r="W203" s="108"/>
    </row>
    <row r="204" spans="1:23" x14ac:dyDescent="0.25">
      <c r="A204" s="29"/>
      <c r="B204" s="29"/>
      <c r="C204" s="29"/>
      <c r="D204" s="28"/>
      <c r="E204" s="90"/>
      <c r="F204" s="54"/>
      <c r="G204" s="116"/>
      <c r="H204" s="54"/>
      <c r="I204" s="116"/>
      <c r="J204" s="54"/>
      <c r="K204" s="46"/>
      <c r="L204" s="56"/>
      <c r="M204" s="95"/>
      <c r="N204" s="96"/>
      <c r="O204" s="34"/>
      <c r="P204" s="4"/>
      <c r="Q204" s="9"/>
      <c r="R204" s="101"/>
      <c r="S204" s="152"/>
      <c r="T204" s="136"/>
      <c r="U204" s="136"/>
      <c r="V204" s="112"/>
      <c r="W204" s="108"/>
    </row>
    <row r="205" spans="1:23" x14ac:dyDescent="0.25">
      <c r="A205" s="29"/>
      <c r="B205" s="29"/>
      <c r="C205" s="29"/>
      <c r="D205" s="28"/>
      <c r="E205" s="90"/>
      <c r="F205" s="54"/>
      <c r="G205" s="118"/>
      <c r="H205" s="131"/>
      <c r="I205" s="118"/>
      <c r="J205" s="131"/>
      <c r="K205" s="46"/>
      <c r="L205" s="56"/>
      <c r="M205" s="95"/>
      <c r="N205" s="96"/>
      <c r="O205" s="34"/>
      <c r="P205" s="4"/>
      <c r="Q205" s="145"/>
      <c r="R205" s="101"/>
      <c r="S205" s="152"/>
      <c r="T205" s="136"/>
      <c r="U205" s="136"/>
      <c r="V205" s="112"/>
      <c r="W205" s="108"/>
    </row>
    <row r="206" spans="1:23" x14ac:dyDescent="0.25">
      <c r="A206" s="29"/>
      <c r="B206" s="29"/>
      <c r="C206" s="29"/>
      <c r="D206" s="28"/>
      <c r="E206" s="90"/>
      <c r="F206" s="54"/>
      <c r="G206" s="118"/>
      <c r="H206" s="131"/>
      <c r="I206" s="118"/>
      <c r="J206" s="131"/>
      <c r="K206" s="46"/>
      <c r="L206" s="56"/>
      <c r="M206" s="95"/>
      <c r="N206" s="96"/>
      <c r="O206" s="34"/>
      <c r="P206" s="4"/>
      <c r="Q206" s="9"/>
      <c r="R206" s="104"/>
      <c r="S206" s="10"/>
      <c r="T206" s="136"/>
      <c r="U206" s="136"/>
      <c r="V206" s="112"/>
      <c r="W206" s="108"/>
    </row>
    <row r="207" spans="1:23" x14ac:dyDescent="0.25">
      <c r="A207" s="29"/>
      <c r="B207" s="29"/>
      <c r="C207" s="29"/>
      <c r="D207" s="28"/>
      <c r="E207" s="90"/>
      <c r="F207" s="54"/>
      <c r="G207" s="118"/>
      <c r="H207" s="131"/>
      <c r="I207" s="118"/>
      <c r="J207" s="131"/>
      <c r="K207" s="46"/>
      <c r="L207" s="56"/>
      <c r="M207" s="97"/>
      <c r="N207" s="98"/>
      <c r="O207" s="33"/>
      <c r="P207" s="4"/>
      <c r="Q207" s="9"/>
      <c r="R207" s="23"/>
      <c r="S207" s="10"/>
      <c r="T207" s="136"/>
      <c r="U207" s="136"/>
      <c r="V207" s="112"/>
      <c r="W207" s="108"/>
    </row>
    <row r="208" spans="1:23" x14ac:dyDescent="0.25">
      <c r="A208" s="29"/>
      <c r="B208" s="29"/>
      <c r="C208" s="29"/>
      <c r="D208" s="28"/>
      <c r="E208" s="89"/>
      <c r="F208" s="53"/>
      <c r="G208" s="115"/>
      <c r="H208" s="53"/>
      <c r="I208" s="115"/>
      <c r="J208" s="53"/>
      <c r="K208" s="46"/>
      <c r="L208" s="57"/>
      <c r="M208" s="92"/>
      <c r="N208" s="93"/>
      <c r="O208" s="50"/>
      <c r="P208" s="4"/>
      <c r="Q208" s="9"/>
      <c r="R208" s="101"/>
      <c r="S208" s="10"/>
      <c r="T208" s="136"/>
      <c r="U208" s="136"/>
      <c r="V208" s="112"/>
      <c r="W208" s="108"/>
    </row>
    <row r="209" spans="1:23" x14ac:dyDescent="0.25">
      <c r="A209" s="29"/>
      <c r="B209" s="29"/>
      <c r="C209" s="29"/>
      <c r="D209" s="28"/>
      <c r="E209" s="90"/>
      <c r="F209" s="54"/>
      <c r="G209" s="118"/>
      <c r="H209" s="131"/>
      <c r="I209" s="118"/>
      <c r="J209" s="131"/>
      <c r="K209" s="46"/>
      <c r="L209" s="56"/>
      <c r="M209" s="97"/>
      <c r="N209" s="98"/>
      <c r="O209" s="33"/>
      <c r="P209" s="4"/>
      <c r="Q209" s="9"/>
      <c r="R209" s="23"/>
      <c r="S209" s="10"/>
      <c r="T209" s="136"/>
      <c r="U209" s="136"/>
      <c r="V209" s="112"/>
      <c r="W209" s="108"/>
    </row>
    <row r="210" spans="1:23" x14ac:dyDescent="0.25">
      <c r="A210" s="29"/>
      <c r="B210" s="29"/>
      <c r="C210" s="29"/>
      <c r="D210" s="28"/>
      <c r="E210" s="89"/>
      <c r="F210" s="53"/>
      <c r="G210" s="118"/>
      <c r="H210" s="131"/>
      <c r="I210" s="118"/>
      <c r="J210" s="131"/>
      <c r="K210" s="46"/>
      <c r="L210" s="56"/>
      <c r="M210" s="97"/>
      <c r="N210" s="98"/>
      <c r="O210" s="33"/>
      <c r="P210" s="4"/>
      <c r="Q210" s="9"/>
      <c r="R210" s="101"/>
      <c r="S210" s="152"/>
      <c r="T210" s="136"/>
      <c r="U210" s="136"/>
      <c r="V210" s="112"/>
      <c r="W210" s="108"/>
    </row>
    <row r="211" spans="1:23" x14ac:dyDescent="0.25">
      <c r="A211" s="29"/>
      <c r="B211" s="29"/>
      <c r="C211" s="29"/>
      <c r="D211" s="28"/>
      <c r="E211" s="89"/>
      <c r="F211" s="53"/>
      <c r="G211" s="118"/>
      <c r="H211" s="131"/>
      <c r="I211" s="118"/>
      <c r="J211" s="131"/>
      <c r="K211" s="46"/>
      <c r="L211" s="56"/>
      <c r="M211" s="92"/>
      <c r="N211" s="93"/>
      <c r="O211" s="50"/>
      <c r="P211" s="4"/>
      <c r="Q211" s="145"/>
      <c r="R211" s="104"/>
      <c r="S211" s="10"/>
      <c r="T211" s="136"/>
      <c r="U211" s="136"/>
      <c r="V211" s="112"/>
      <c r="W211" s="108"/>
    </row>
    <row r="212" spans="1:23" x14ac:dyDescent="0.25">
      <c r="A212" s="29"/>
      <c r="B212" s="29"/>
      <c r="C212" s="29"/>
      <c r="D212" s="28"/>
      <c r="E212" s="90"/>
      <c r="F212" s="54"/>
      <c r="G212" s="118"/>
      <c r="H212" s="131"/>
      <c r="I212" s="118"/>
      <c r="J212" s="131"/>
      <c r="K212" s="46"/>
      <c r="L212" s="56"/>
      <c r="M212" s="97"/>
      <c r="N212" s="98"/>
      <c r="O212" s="33"/>
      <c r="P212" s="4"/>
      <c r="Q212" s="9"/>
      <c r="R212" s="104"/>
      <c r="S212" s="152"/>
      <c r="T212" s="136"/>
      <c r="U212" s="136"/>
      <c r="V212" s="112"/>
      <c r="W212" s="108"/>
    </row>
    <row r="213" spans="1:23" x14ac:dyDescent="0.25">
      <c r="A213" s="29"/>
      <c r="B213" s="29"/>
      <c r="C213" s="29"/>
      <c r="D213" s="28"/>
      <c r="E213" s="89"/>
      <c r="F213" s="53"/>
      <c r="G213" s="115"/>
      <c r="H213" s="53"/>
      <c r="I213" s="115"/>
      <c r="J213" s="53"/>
      <c r="K213" s="46"/>
      <c r="L213" s="57"/>
      <c r="M213" s="92"/>
      <c r="N213" s="93"/>
      <c r="O213" s="50"/>
      <c r="P213" s="4"/>
      <c r="Q213" s="9"/>
      <c r="R213" s="23"/>
      <c r="S213" s="152"/>
      <c r="T213" s="136"/>
      <c r="U213" s="136"/>
      <c r="V213" s="112"/>
      <c r="W213" s="108"/>
    </row>
    <row r="214" spans="1:23" x14ac:dyDescent="0.25">
      <c r="A214" s="29"/>
      <c r="B214" s="29"/>
      <c r="C214" s="29"/>
      <c r="D214" s="28"/>
      <c r="E214" s="90"/>
      <c r="F214" s="54"/>
      <c r="G214" s="118"/>
      <c r="H214" s="131"/>
      <c r="I214" s="118"/>
      <c r="J214" s="131"/>
      <c r="K214" s="46"/>
      <c r="L214" s="56"/>
      <c r="M214" s="92"/>
      <c r="N214" s="93"/>
      <c r="O214" s="50"/>
      <c r="P214" s="4"/>
      <c r="Q214" s="145"/>
      <c r="R214" s="101"/>
      <c r="S214" s="152"/>
      <c r="T214" s="136"/>
      <c r="U214" s="136"/>
      <c r="V214" s="112"/>
      <c r="W214" s="108"/>
    </row>
    <row r="215" spans="1:23" x14ac:dyDescent="0.25">
      <c r="A215" s="29"/>
      <c r="B215" s="29"/>
      <c r="C215" s="29"/>
      <c r="D215" s="28"/>
      <c r="E215" s="90"/>
      <c r="F215" s="54"/>
      <c r="G215" s="116"/>
      <c r="H215" s="54"/>
      <c r="I215" s="116"/>
      <c r="J215" s="54"/>
      <c r="K215" s="46"/>
      <c r="L215" s="58"/>
      <c r="M215" s="92"/>
      <c r="N215" s="93"/>
      <c r="O215" s="50"/>
      <c r="P215" s="4"/>
      <c r="Q215" s="145"/>
      <c r="R215" s="104"/>
      <c r="S215" s="152"/>
      <c r="T215" s="136"/>
      <c r="U215" s="136"/>
      <c r="V215" s="112"/>
      <c r="W215" s="108"/>
    </row>
    <row r="216" spans="1:23" x14ac:dyDescent="0.25">
      <c r="A216" s="29"/>
      <c r="B216" s="29"/>
      <c r="C216" s="29"/>
      <c r="D216" s="28"/>
      <c r="E216" s="90"/>
      <c r="F216" s="54"/>
      <c r="G216" s="118"/>
      <c r="H216" s="131"/>
      <c r="I216" s="118"/>
      <c r="J216" s="131"/>
      <c r="K216" s="46"/>
      <c r="L216" s="56"/>
      <c r="M216" s="92"/>
      <c r="N216" s="93"/>
      <c r="O216" s="50"/>
      <c r="P216" s="4"/>
      <c r="Q216" s="145"/>
      <c r="R216" s="101"/>
      <c r="S216" s="152"/>
      <c r="T216" s="136"/>
      <c r="U216" s="136"/>
      <c r="V216" s="112"/>
      <c r="W216" s="108"/>
    </row>
    <row r="217" spans="1:23" x14ac:dyDescent="0.25">
      <c r="A217" s="29"/>
      <c r="B217" s="29"/>
      <c r="C217" s="29"/>
      <c r="D217" s="28"/>
      <c r="E217" s="90"/>
      <c r="F217" s="54"/>
      <c r="G217" s="118"/>
      <c r="H217" s="131"/>
      <c r="I217" s="118"/>
      <c r="J217" s="131"/>
      <c r="K217" s="46"/>
      <c r="L217" s="56"/>
      <c r="M217" s="92"/>
      <c r="N217" s="93"/>
      <c r="O217" s="50"/>
      <c r="P217" s="4"/>
      <c r="Q217" s="145"/>
      <c r="R217" s="101"/>
      <c r="S217" s="152"/>
      <c r="T217" s="136"/>
      <c r="U217" s="136"/>
      <c r="V217" s="112"/>
      <c r="W217" s="108"/>
    </row>
    <row r="218" spans="1:23" x14ac:dyDescent="0.25">
      <c r="A218" s="29"/>
      <c r="B218" s="29"/>
      <c r="C218" s="29"/>
      <c r="D218" s="28"/>
      <c r="E218" s="90"/>
      <c r="F218" s="54"/>
      <c r="G218" s="118"/>
      <c r="H218" s="131"/>
      <c r="I218" s="118"/>
      <c r="J218" s="131"/>
      <c r="K218" s="46"/>
      <c r="L218" s="56"/>
      <c r="M218" s="97"/>
      <c r="N218" s="98"/>
      <c r="O218" s="33"/>
      <c r="P218" s="4"/>
      <c r="Q218" s="9"/>
      <c r="R218" s="101"/>
      <c r="S218" s="152"/>
      <c r="T218" s="136"/>
      <c r="U218" s="136"/>
      <c r="V218" s="112"/>
      <c r="W218" s="108"/>
    </row>
    <row r="219" spans="1:23" x14ac:dyDescent="0.25">
      <c r="A219" s="29"/>
      <c r="B219" s="29"/>
      <c r="C219" s="29"/>
      <c r="D219" s="28"/>
      <c r="E219" s="89"/>
      <c r="F219" s="53"/>
      <c r="G219" s="118"/>
      <c r="H219" s="131"/>
      <c r="I219" s="118"/>
      <c r="J219" s="131"/>
      <c r="K219" s="46"/>
      <c r="L219" s="56"/>
      <c r="M219" s="92"/>
      <c r="N219" s="93"/>
      <c r="O219" s="50"/>
      <c r="P219" s="4"/>
      <c r="Q219" s="9"/>
      <c r="R219" s="23"/>
      <c r="S219" s="152"/>
      <c r="T219" s="136"/>
      <c r="U219" s="136"/>
      <c r="V219" s="112"/>
      <c r="W219" s="108"/>
    </row>
    <row r="220" spans="1:23" x14ac:dyDescent="0.25">
      <c r="A220" s="29"/>
      <c r="B220" s="29"/>
      <c r="C220" s="29"/>
      <c r="D220" s="28"/>
      <c r="E220" s="90"/>
      <c r="F220" s="54"/>
      <c r="G220" s="118"/>
      <c r="H220" s="131"/>
      <c r="I220" s="118"/>
      <c r="J220" s="131"/>
      <c r="K220" s="46"/>
      <c r="L220" s="56"/>
      <c r="M220" s="92"/>
      <c r="N220" s="93"/>
      <c r="O220" s="50"/>
      <c r="P220" s="4"/>
      <c r="Q220" s="9"/>
      <c r="R220" s="23"/>
      <c r="S220" s="152"/>
      <c r="T220" s="136"/>
      <c r="U220" s="136"/>
      <c r="V220" s="112"/>
      <c r="W220" s="108"/>
    </row>
    <row r="221" spans="1:23" x14ac:dyDescent="0.25">
      <c r="A221" s="29"/>
      <c r="B221" s="29"/>
      <c r="C221" s="29"/>
      <c r="D221" s="28"/>
      <c r="E221" s="90"/>
      <c r="F221" s="54"/>
      <c r="G221" s="116"/>
      <c r="H221" s="54"/>
      <c r="I221" s="116"/>
      <c r="J221" s="54"/>
      <c r="K221" s="46"/>
      <c r="L221" s="58"/>
      <c r="M221" s="92"/>
      <c r="N221" s="93"/>
      <c r="O221" s="50"/>
      <c r="P221" s="4"/>
      <c r="Q221" s="9"/>
      <c r="R221" s="23"/>
      <c r="S221" s="152"/>
      <c r="T221" s="136"/>
      <c r="U221" s="136"/>
      <c r="V221" s="112"/>
      <c r="W221" s="108"/>
    </row>
    <row r="222" spans="1:23" x14ac:dyDescent="0.25">
      <c r="A222" s="29"/>
      <c r="B222" s="29"/>
      <c r="C222" s="29"/>
      <c r="D222" s="28"/>
      <c r="E222" s="90"/>
      <c r="F222" s="54"/>
      <c r="G222" s="118"/>
      <c r="H222" s="131"/>
      <c r="I222" s="118"/>
      <c r="J222" s="131"/>
      <c r="K222" s="46"/>
      <c r="L222" s="56"/>
      <c r="M222" s="97"/>
      <c r="N222" s="98"/>
      <c r="O222" s="33"/>
      <c r="P222" s="4"/>
      <c r="Q222" s="9"/>
      <c r="R222" s="101"/>
      <c r="S222" s="152"/>
      <c r="T222" s="136"/>
      <c r="U222" s="136"/>
      <c r="V222" s="112"/>
      <c r="W222" s="108"/>
    </row>
    <row r="223" spans="1:23" x14ac:dyDescent="0.25">
      <c r="A223" s="29"/>
      <c r="B223" s="29"/>
      <c r="C223" s="29"/>
      <c r="D223" s="28"/>
      <c r="E223" s="89"/>
      <c r="F223" s="53"/>
      <c r="G223" s="118"/>
      <c r="H223" s="131"/>
      <c r="I223" s="118"/>
      <c r="J223" s="131"/>
      <c r="K223" s="46"/>
      <c r="L223" s="56"/>
      <c r="M223" s="97"/>
      <c r="N223" s="98"/>
      <c r="O223" s="33"/>
      <c r="P223" s="4"/>
      <c r="Q223" s="9"/>
      <c r="R223" s="101"/>
      <c r="S223" s="152"/>
      <c r="T223" s="136"/>
      <c r="U223" s="136"/>
      <c r="V223" s="112"/>
      <c r="W223" s="108"/>
    </row>
    <row r="224" spans="1:23" x14ac:dyDescent="0.25">
      <c r="A224" s="29"/>
      <c r="B224" s="29"/>
      <c r="C224" s="29"/>
      <c r="D224" s="28"/>
      <c r="E224" s="89"/>
      <c r="F224" s="53"/>
      <c r="G224" s="118"/>
      <c r="H224" s="131"/>
      <c r="I224" s="118"/>
      <c r="J224" s="131"/>
      <c r="K224" s="46"/>
      <c r="L224" s="56"/>
      <c r="M224" s="97"/>
      <c r="N224" s="98"/>
      <c r="O224" s="33"/>
      <c r="P224" s="4"/>
      <c r="Q224" s="9"/>
      <c r="R224" s="23"/>
      <c r="S224" s="152"/>
      <c r="T224" s="136"/>
      <c r="U224" s="136"/>
      <c r="V224" s="112"/>
      <c r="W224" s="108"/>
    </row>
    <row r="225" spans="1:23" x14ac:dyDescent="0.25">
      <c r="A225" s="29"/>
      <c r="B225" s="29"/>
      <c r="C225" s="29"/>
      <c r="D225" s="28"/>
      <c r="E225" s="89"/>
      <c r="F225" s="53"/>
      <c r="G225" s="118"/>
      <c r="H225" s="131"/>
      <c r="I225" s="118"/>
      <c r="J225" s="131"/>
      <c r="K225" s="46"/>
      <c r="L225" s="56"/>
      <c r="M225" s="92"/>
      <c r="N225" s="93"/>
      <c r="O225" s="50"/>
      <c r="P225" s="4"/>
      <c r="Q225" s="9"/>
      <c r="R225" s="23"/>
      <c r="S225" s="152"/>
      <c r="T225" s="136"/>
      <c r="U225" s="136"/>
      <c r="V225" s="112"/>
      <c r="W225" s="108"/>
    </row>
    <row r="226" spans="1:23" x14ac:dyDescent="0.25">
      <c r="A226" s="29"/>
      <c r="B226" s="29"/>
      <c r="C226" s="29"/>
      <c r="D226" s="28"/>
      <c r="E226" s="90"/>
      <c r="F226" s="54"/>
      <c r="G226" s="118"/>
      <c r="H226" s="131"/>
      <c r="I226" s="118"/>
      <c r="J226" s="131"/>
      <c r="K226" s="46"/>
      <c r="L226" s="56"/>
      <c r="M226" s="97"/>
      <c r="N226" s="98"/>
      <c r="O226" s="33"/>
      <c r="P226" s="4"/>
      <c r="Q226" s="9"/>
      <c r="R226" s="101"/>
      <c r="S226" s="10"/>
      <c r="T226" s="136"/>
      <c r="U226" s="136"/>
      <c r="V226" s="112"/>
      <c r="W226" s="108"/>
    </row>
    <row r="227" spans="1:23" x14ac:dyDescent="0.25">
      <c r="A227" s="29"/>
      <c r="B227" s="29"/>
      <c r="C227" s="29"/>
      <c r="D227" s="28"/>
      <c r="E227" s="89"/>
      <c r="F227" s="53"/>
      <c r="G227" s="118"/>
      <c r="H227" s="131"/>
      <c r="I227" s="118"/>
      <c r="J227" s="131"/>
      <c r="K227" s="46"/>
      <c r="L227" s="56"/>
      <c r="M227" s="92"/>
      <c r="N227" s="93"/>
      <c r="O227" s="50"/>
      <c r="P227" s="4"/>
      <c r="Q227" s="9"/>
      <c r="R227" s="101"/>
      <c r="S227" s="152"/>
      <c r="T227" s="136"/>
      <c r="U227" s="136"/>
      <c r="V227" s="112"/>
      <c r="W227" s="108"/>
    </row>
    <row r="228" spans="1:23" x14ac:dyDescent="0.25">
      <c r="A228" s="29"/>
      <c r="B228" s="29"/>
      <c r="C228" s="29"/>
      <c r="D228" s="28"/>
      <c r="E228" s="90"/>
      <c r="F228" s="54"/>
      <c r="G228" s="118"/>
      <c r="H228" s="131"/>
      <c r="I228" s="118"/>
      <c r="J228" s="131"/>
      <c r="K228" s="46"/>
      <c r="L228" s="56"/>
      <c r="M228" s="97"/>
      <c r="N228" s="98"/>
      <c r="O228" s="33"/>
      <c r="P228" s="4"/>
      <c r="Q228" s="9"/>
      <c r="R228" s="101"/>
      <c r="S228" s="152"/>
      <c r="T228" s="136"/>
      <c r="U228" s="136"/>
      <c r="V228" s="112"/>
      <c r="W228" s="108"/>
    </row>
    <row r="229" spans="1:23" x14ac:dyDescent="0.25">
      <c r="A229" s="29"/>
      <c r="B229" s="29"/>
      <c r="C229" s="29"/>
      <c r="D229" s="28"/>
      <c r="E229" s="89"/>
      <c r="F229" s="53"/>
      <c r="G229" s="118"/>
      <c r="H229" s="131"/>
      <c r="I229" s="118"/>
      <c r="J229" s="131"/>
      <c r="K229" s="46"/>
      <c r="L229" s="56"/>
      <c r="M229" s="95"/>
      <c r="N229" s="96"/>
      <c r="O229" s="34"/>
      <c r="P229" s="4"/>
      <c r="Q229" s="9"/>
      <c r="R229" s="104"/>
      <c r="S229" s="152"/>
      <c r="T229" s="136"/>
      <c r="U229" s="136"/>
      <c r="V229" s="112"/>
      <c r="W229" s="108"/>
    </row>
    <row r="230" spans="1:23" x14ac:dyDescent="0.25">
      <c r="A230" s="29"/>
      <c r="B230" s="29"/>
      <c r="C230" s="29"/>
      <c r="D230" s="28"/>
      <c r="E230" s="90"/>
      <c r="F230" s="54"/>
      <c r="G230" s="118"/>
      <c r="H230" s="131"/>
      <c r="I230" s="118"/>
      <c r="J230" s="131"/>
      <c r="K230" s="46"/>
      <c r="L230" s="56"/>
      <c r="M230" s="95"/>
      <c r="N230" s="96"/>
      <c r="O230" s="34"/>
      <c r="P230" s="4"/>
      <c r="Q230" s="145"/>
      <c r="R230" s="23"/>
      <c r="S230" s="152"/>
      <c r="T230" s="136"/>
      <c r="U230" s="136"/>
      <c r="V230" s="112"/>
      <c r="W230" s="108"/>
    </row>
    <row r="231" spans="1:23" x14ac:dyDescent="0.25">
      <c r="A231" s="29"/>
      <c r="B231" s="29"/>
      <c r="C231" s="29"/>
      <c r="D231" s="28"/>
      <c r="E231" s="90"/>
      <c r="F231" s="54"/>
      <c r="G231" s="118"/>
      <c r="H231" s="131"/>
      <c r="I231" s="118"/>
      <c r="J231" s="131"/>
      <c r="K231" s="46"/>
      <c r="L231" s="56"/>
      <c r="M231" s="95"/>
      <c r="N231" s="96"/>
      <c r="O231" s="34"/>
      <c r="P231" s="4"/>
      <c r="Q231" s="145"/>
      <c r="R231" s="23"/>
      <c r="S231" s="152"/>
      <c r="T231" s="136"/>
      <c r="U231" s="136"/>
      <c r="V231" s="112"/>
      <c r="W231" s="108"/>
    </row>
    <row r="232" spans="1:23" x14ac:dyDescent="0.25">
      <c r="A232" s="29"/>
      <c r="B232" s="29"/>
      <c r="C232" s="29"/>
      <c r="D232" s="28"/>
      <c r="E232" s="90"/>
      <c r="F232" s="54"/>
      <c r="G232" s="118"/>
      <c r="H232" s="131"/>
      <c r="I232" s="118"/>
      <c r="J232" s="131"/>
      <c r="K232" s="46"/>
      <c r="L232" s="56"/>
      <c r="M232" s="97"/>
      <c r="N232" s="98"/>
      <c r="O232" s="33"/>
      <c r="P232" s="4"/>
      <c r="Q232" s="9"/>
      <c r="R232" s="101"/>
      <c r="S232" s="152"/>
      <c r="T232" s="136"/>
      <c r="U232" s="136"/>
      <c r="V232" s="112"/>
      <c r="W232" s="108"/>
    </row>
    <row r="233" spans="1:23" x14ac:dyDescent="0.25">
      <c r="A233" s="29"/>
      <c r="B233" s="29"/>
      <c r="C233" s="29"/>
      <c r="D233" s="28"/>
      <c r="G233" s="118"/>
      <c r="H233" s="131"/>
      <c r="I233" s="118"/>
      <c r="J233" s="131"/>
      <c r="K233" s="46"/>
      <c r="L233" s="56"/>
      <c r="M233" s="92"/>
      <c r="N233" s="93"/>
      <c r="O233" s="50"/>
      <c r="P233" s="4"/>
      <c r="Q233" s="145"/>
      <c r="R233" s="101"/>
      <c r="S233" s="152"/>
      <c r="T233" s="136"/>
      <c r="U233" s="136"/>
      <c r="V233" s="112"/>
      <c r="W233" s="108"/>
    </row>
    <row r="234" spans="1:23" x14ac:dyDescent="0.25">
      <c r="A234" s="29"/>
      <c r="B234" s="29"/>
      <c r="C234" s="29"/>
      <c r="D234" s="28"/>
      <c r="E234" s="90"/>
      <c r="F234" s="54"/>
      <c r="G234" s="118"/>
      <c r="H234" s="131"/>
      <c r="I234" s="118"/>
      <c r="J234" s="131"/>
      <c r="K234" s="46"/>
      <c r="L234" s="56"/>
      <c r="M234" s="92"/>
      <c r="N234" s="93"/>
      <c r="O234" s="50"/>
      <c r="P234" s="4"/>
      <c r="Q234" s="145"/>
      <c r="R234" s="23"/>
      <c r="S234" s="152"/>
      <c r="T234" s="136"/>
      <c r="U234" s="136"/>
      <c r="V234" s="112"/>
      <c r="W234" s="108"/>
    </row>
    <row r="235" spans="1:23" x14ac:dyDescent="0.25">
      <c r="A235" s="29"/>
      <c r="B235" s="29"/>
      <c r="C235" s="29"/>
      <c r="D235" s="28"/>
      <c r="E235" s="90"/>
      <c r="F235" s="54"/>
      <c r="G235" s="115"/>
      <c r="H235" s="53"/>
      <c r="I235" s="115"/>
      <c r="J235" s="53"/>
      <c r="K235" s="46"/>
      <c r="L235" s="57"/>
      <c r="M235" s="92"/>
      <c r="N235" s="93"/>
      <c r="O235" s="50"/>
      <c r="P235" s="4"/>
      <c r="Q235" s="9"/>
      <c r="R235" s="104"/>
      <c r="S235" s="152"/>
      <c r="T235" s="136"/>
      <c r="U235" s="136"/>
      <c r="V235" s="112"/>
      <c r="W235" s="108"/>
    </row>
    <row r="236" spans="1:23" x14ac:dyDescent="0.25">
      <c r="A236" s="29"/>
      <c r="B236" s="29"/>
      <c r="C236" s="29"/>
      <c r="D236" s="28"/>
      <c r="E236" s="90"/>
      <c r="F236" s="54"/>
      <c r="G236" s="118"/>
      <c r="H236" s="131"/>
      <c r="I236" s="118"/>
      <c r="J236" s="131"/>
      <c r="K236" s="46"/>
      <c r="L236" s="56"/>
      <c r="M236" s="97"/>
      <c r="N236" s="98"/>
      <c r="O236" s="33"/>
      <c r="P236" s="4"/>
      <c r="Q236" s="9"/>
      <c r="R236" s="101"/>
      <c r="S236" s="152"/>
      <c r="T236" s="136"/>
      <c r="U236" s="136"/>
      <c r="V236" s="112"/>
      <c r="W236" s="108"/>
    </row>
    <row r="237" spans="1:23" x14ac:dyDescent="0.25">
      <c r="A237" s="29"/>
      <c r="B237" s="29"/>
      <c r="C237" s="29"/>
      <c r="D237" s="28"/>
      <c r="E237" s="89"/>
      <c r="F237" s="53"/>
      <c r="G237" s="118"/>
      <c r="H237" s="131"/>
      <c r="I237" s="118"/>
      <c r="J237" s="131"/>
      <c r="K237" s="46"/>
      <c r="L237" s="56"/>
      <c r="M237" s="97"/>
      <c r="N237" s="98"/>
      <c r="O237" s="33"/>
      <c r="P237" s="4"/>
      <c r="Q237" s="9"/>
      <c r="R237" s="23"/>
      <c r="S237" s="152"/>
      <c r="T237" s="136"/>
      <c r="U237" s="136"/>
      <c r="V237" s="112"/>
      <c r="W237" s="108"/>
    </row>
    <row r="238" spans="1:23" x14ac:dyDescent="0.25">
      <c r="A238" s="29"/>
      <c r="B238" s="29"/>
      <c r="C238" s="29"/>
      <c r="D238" s="28"/>
      <c r="E238" s="90"/>
      <c r="F238" s="54"/>
      <c r="G238" s="118"/>
      <c r="H238" s="131"/>
      <c r="I238" s="118"/>
      <c r="J238" s="131"/>
      <c r="K238" s="46"/>
      <c r="L238" s="56"/>
      <c r="M238" s="97"/>
      <c r="N238" s="98"/>
      <c r="O238" s="33"/>
      <c r="P238" s="4"/>
      <c r="Q238" s="145"/>
      <c r="R238" s="104"/>
      <c r="S238" s="152"/>
      <c r="T238" s="136"/>
      <c r="U238" s="136"/>
      <c r="V238" s="112"/>
      <c r="W238" s="108"/>
    </row>
    <row r="239" spans="1:23" x14ac:dyDescent="0.25">
      <c r="A239" s="29"/>
      <c r="B239" s="29"/>
      <c r="C239" s="29"/>
      <c r="D239" s="28"/>
      <c r="E239" s="90"/>
      <c r="F239" s="54"/>
      <c r="G239" s="118"/>
      <c r="H239" s="131"/>
      <c r="I239" s="118"/>
      <c r="J239" s="131"/>
      <c r="K239" s="46"/>
      <c r="L239" s="56"/>
      <c r="M239" s="92"/>
      <c r="N239" s="93"/>
      <c r="O239" s="50"/>
      <c r="P239" s="4"/>
      <c r="Q239" s="9"/>
      <c r="R239" s="104"/>
      <c r="S239" s="152"/>
      <c r="T239" s="136"/>
      <c r="U239" s="136"/>
      <c r="V239" s="112"/>
      <c r="W239" s="108"/>
    </row>
    <row r="240" spans="1:23" x14ac:dyDescent="0.25">
      <c r="A240" s="29"/>
      <c r="B240" s="29"/>
      <c r="C240" s="29"/>
      <c r="D240" s="28"/>
      <c r="E240" s="90"/>
      <c r="F240" s="54"/>
      <c r="G240" s="118"/>
      <c r="H240" s="131"/>
      <c r="I240" s="118"/>
      <c r="J240" s="131"/>
      <c r="K240" s="46"/>
      <c r="L240" s="56"/>
      <c r="M240" s="92"/>
      <c r="N240" s="93"/>
      <c r="O240" s="50"/>
      <c r="P240" s="4"/>
      <c r="Q240" s="9"/>
      <c r="R240" s="104"/>
      <c r="S240" s="152"/>
      <c r="T240" s="136"/>
      <c r="U240" s="136"/>
      <c r="V240" s="112"/>
      <c r="W240" s="108"/>
    </row>
    <row r="241" spans="1:23" x14ac:dyDescent="0.25">
      <c r="A241" s="29"/>
      <c r="B241" s="29"/>
      <c r="C241" s="29"/>
      <c r="D241" s="28"/>
      <c r="E241" s="90"/>
      <c r="F241" s="54"/>
      <c r="G241" s="118"/>
      <c r="H241" s="131"/>
      <c r="I241" s="118"/>
      <c r="J241" s="131"/>
      <c r="K241" s="46"/>
      <c r="L241" s="56"/>
      <c r="M241" s="97"/>
      <c r="N241" s="98"/>
      <c r="O241" s="33"/>
      <c r="P241" s="4"/>
      <c r="Q241" s="9"/>
      <c r="R241" s="23"/>
      <c r="S241" s="10"/>
      <c r="T241" s="136"/>
      <c r="U241" s="136"/>
      <c r="V241" s="112"/>
      <c r="W241" s="108"/>
    </row>
    <row r="242" spans="1:23" x14ac:dyDescent="0.25">
      <c r="A242" s="29"/>
      <c r="B242" s="29"/>
      <c r="C242" s="29"/>
      <c r="D242" s="28"/>
      <c r="E242" s="89"/>
      <c r="F242" s="53"/>
      <c r="G242" s="118"/>
      <c r="H242" s="131"/>
      <c r="I242" s="118"/>
      <c r="J242" s="131"/>
      <c r="K242" s="46"/>
      <c r="L242" s="56"/>
      <c r="M242" s="97"/>
      <c r="N242" s="98"/>
      <c r="O242" s="33"/>
      <c r="P242" s="4"/>
      <c r="Q242" s="9"/>
      <c r="R242" s="104"/>
      <c r="S242" s="152"/>
      <c r="T242" s="136"/>
      <c r="U242" s="136"/>
      <c r="V242" s="112"/>
      <c r="W242" s="108"/>
    </row>
    <row r="243" spans="1:23" x14ac:dyDescent="0.25">
      <c r="A243" s="29"/>
      <c r="B243" s="29"/>
      <c r="C243" s="29"/>
      <c r="D243" s="28"/>
      <c r="E243" s="89"/>
      <c r="F243" s="53"/>
      <c r="G243" s="118"/>
      <c r="H243" s="131"/>
      <c r="I243" s="118"/>
      <c r="J243" s="131"/>
      <c r="K243" s="46"/>
      <c r="L243" s="56"/>
      <c r="M243" s="97"/>
      <c r="N243" s="98"/>
      <c r="O243" s="33"/>
      <c r="P243" s="4"/>
      <c r="Q243" s="9"/>
      <c r="R243" s="101"/>
      <c r="S243" s="152"/>
      <c r="T243" s="136"/>
      <c r="U243" s="136"/>
      <c r="V243" s="112"/>
      <c r="W243" s="108"/>
    </row>
    <row r="244" spans="1:23" x14ac:dyDescent="0.25">
      <c r="A244" s="29"/>
      <c r="B244" s="29"/>
      <c r="C244" s="29"/>
      <c r="D244" s="28"/>
      <c r="E244" s="89"/>
      <c r="F244" s="53"/>
      <c r="G244" s="118"/>
      <c r="H244" s="131"/>
      <c r="I244" s="118"/>
      <c r="J244" s="131"/>
      <c r="K244" s="46"/>
      <c r="L244" s="56"/>
      <c r="M244" s="92"/>
      <c r="N244" s="93"/>
      <c r="O244" s="50"/>
      <c r="P244" s="4"/>
      <c r="Q244" s="9"/>
      <c r="R244" s="23"/>
      <c r="S244" s="152"/>
      <c r="T244" s="136"/>
      <c r="U244" s="136"/>
      <c r="V244" s="112"/>
      <c r="W244" s="108"/>
    </row>
    <row r="245" spans="1:23" x14ac:dyDescent="0.25">
      <c r="A245" s="29"/>
      <c r="B245" s="29"/>
      <c r="C245" s="29"/>
      <c r="D245" s="28"/>
      <c r="E245" s="90"/>
      <c r="F245" s="54"/>
      <c r="G245" s="118"/>
      <c r="H245" s="131"/>
      <c r="I245" s="118"/>
      <c r="J245" s="131"/>
      <c r="K245" s="46"/>
      <c r="L245" s="56"/>
      <c r="M245" s="97"/>
      <c r="N245" s="98"/>
      <c r="O245" s="33"/>
      <c r="P245" s="4"/>
      <c r="Q245" s="9"/>
      <c r="R245" s="23"/>
      <c r="S245" s="152"/>
      <c r="T245" s="136"/>
      <c r="U245" s="136"/>
      <c r="V245" s="112"/>
      <c r="W245" s="108"/>
    </row>
    <row r="246" spans="1:23" x14ac:dyDescent="0.25">
      <c r="A246" s="29"/>
      <c r="B246" s="29"/>
      <c r="C246" s="29"/>
      <c r="D246" s="28"/>
      <c r="E246" s="90"/>
      <c r="F246" s="54"/>
      <c r="G246" s="118"/>
      <c r="H246" s="131"/>
      <c r="I246" s="118"/>
      <c r="J246" s="131"/>
      <c r="K246" s="46"/>
      <c r="L246" s="56"/>
      <c r="M246" s="92"/>
      <c r="N246" s="93"/>
      <c r="O246" s="50"/>
      <c r="P246" s="4"/>
      <c r="Q246" s="145"/>
      <c r="R246" s="23"/>
      <c r="S246" s="10"/>
      <c r="T246" s="136"/>
      <c r="U246" s="136"/>
      <c r="V246" s="112"/>
      <c r="W246" s="108"/>
    </row>
    <row r="247" spans="1:23" x14ac:dyDescent="0.25">
      <c r="A247" s="29"/>
      <c r="B247" s="29"/>
      <c r="C247" s="29"/>
      <c r="D247" s="28"/>
      <c r="E247" s="90"/>
      <c r="F247" s="54"/>
      <c r="G247" s="118"/>
      <c r="H247" s="131"/>
      <c r="I247" s="118"/>
      <c r="J247" s="131"/>
      <c r="K247" s="46"/>
      <c r="L247" s="56"/>
      <c r="M247" s="92"/>
      <c r="N247" s="93"/>
      <c r="O247" s="50"/>
      <c r="P247" s="4"/>
      <c r="Q247" s="145"/>
      <c r="R247" s="104"/>
      <c r="S247" s="152"/>
      <c r="T247" s="136"/>
      <c r="U247" s="136"/>
      <c r="V247" s="112"/>
      <c r="W247" s="108"/>
    </row>
    <row r="248" spans="1:23" x14ac:dyDescent="0.25">
      <c r="A248" s="29"/>
      <c r="B248" s="29"/>
      <c r="C248" s="29"/>
      <c r="D248" s="28"/>
      <c r="E248" s="90"/>
      <c r="F248" s="54"/>
      <c r="G248" s="116"/>
      <c r="H248" s="54"/>
      <c r="I248" s="116"/>
      <c r="J248" s="54"/>
      <c r="K248" s="46"/>
      <c r="L248" s="56"/>
      <c r="M248" s="92"/>
      <c r="N248" s="93"/>
      <c r="O248" s="50"/>
      <c r="P248" s="4"/>
      <c r="Q248" s="9"/>
      <c r="R248" s="104"/>
      <c r="S248" s="10"/>
      <c r="T248" s="136"/>
      <c r="U248" s="136"/>
      <c r="V248" s="112"/>
      <c r="W248" s="108"/>
    </row>
    <row r="249" spans="1:23" x14ac:dyDescent="0.25">
      <c r="A249" s="29"/>
      <c r="B249" s="29"/>
      <c r="C249" s="29"/>
      <c r="D249" s="28"/>
      <c r="E249" s="90"/>
      <c r="F249" s="54"/>
      <c r="G249" s="118"/>
      <c r="H249" s="131"/>
      <c r="I249" s="118"/>
      <c r="J249" s="131"/>
      <c r="K249" s="46"/>
      <c r="L249" s="56"/>
      <c r="M249" s="92"/>
      <c r="N249" s="93"/>
      <c r="O249" s="50"/>
      <c r="P249" s="4"/>
      <c r="Q249" s="145"/>
      <c r="R249" s="104"/>
      <c r="S249" s="152"/>
      <c r="T249" s="136"/>
      <c r="U249" s="136"/>
      <c r="V249" s="112"/>
      <c r="W249" s="108"/>
    </row>
    <row r="250" spans="1:23" x14ac:dyDescent="0.25">
      <c r="A250" s="29"/>
      <c r="B250" s="29"/>
      <c r="C250" s="29"/>
      <c r="D250" s="28"/>
      <c r="E250" s="90"/>
      <c r="F250" s="54"/>
      <c r="G250" s="118"/>
      <c r="H250" s="131"/>
      <c r="I250" s="118"/>
      <c r="J250" s="131"/>
      <c r="K250" s="46"/>
      <c r="L250" s="56"/>
      <c r="M250" s="92"/>
      <c r="N250" s="93"/>
      <c r="O250" s="50"/>
      <c r="P250" s="4"/>
      <c r="Q250" s="9"/>
      <c r="R250" s="104"/>
      <c r="S250" s="152"/>
      <c r="T250" s="136"/>
      <c r="U250" s="136"/>
      <c r="V250" s="112"/>
      <c r="W250" s="108"/>
    </row>
    <row r="251" spans="1:23" x14ac:dyDescent="0.25">
      <c r="A251" s="29"/>
      <c r="B251" s="29"/>
      <c r="C251" s="29"/>
      <c r="D251" s="28"/>
      <c r="E251" s="90"/>
      <c r="F251" s="54"/>
      <c r="G251" s="118"/>
      <c r="H251" s="131"/>
      <c r="I251" s="118"/>
      <c r="J251" s="131"/>
      <c r="K251" s="46"/>
      <c r="L251" s="56"/>
      <c r="M251" s="97"/>
      <c r="N251" s="98"/>
      <c r="O251" s="33"/>
      <c r="P251" s="4"/>
      <c r="Q251" s="9"/>
      <c r="R251" s="23"/>
      <c r="S251" s="152"/>
      <c r="T251" s="136"/>
      <c r="U251" s="136"/>
      <c r="V251" s="112"/>
      <c r="W251" s="108"/>
    </row>
    <row r="252" spans="1:23" x14ac:dyDescent="0.25">
      <c r="A252" s="29"/>
      <c r="B252" s="29"/>
      <c r="C252" s="29"/>
      <c r="D252" s="28"/>
      <c r="E252" s="89"/>
      <c r="F252" s="53"/>
      <c r="G252" s="118"/>
      <c r="H252" s="131"/>
      <c r="I252" s="118"/>
      <c r="J252" s="131"/>
      <c r="K252" s="46"/>
      <c r="L252" s="56"/>
      <c r="M252" s="97"/>
      <c r="N252" s="98"/>
      <c r="O252" s="33"/>
      <c r="P252" s="4"/>
      <c r="Q252" s="9"/>
      <c r="R252" s="23"/>
      <c r="S252" s="10"/>
      <c r="T252" s="136"/>
      <c r="U252" s="136"/>
      <c r="V252" s="112"/>
      <c r="W252" s="108"/>
    </row>
    <row r="253" spans="1:23" x14ac:dyDescent="0.25">
      <c r="A253" s="29"/>
      <c r="B253" s="29"/>
      <c r="C253" s="29"/>
      <c r="D253" s="28"/>
      <c r="E253" s="89"/>
      <c r="F253" s="53"/>
      <c r="G253" s="118"/>
      <c r="H253" s="131"/>
      <c r="I253" s="118"/>
      <c r="J253" s="131"/>
      <c r="K253" s="46"/>
      <c r="L253" s="56"/>
      <c r="M253" s="97"/>
      <c r="N253" s="98"/>
      <c r="O253" s="33"/>
      <c r="P253" s="4"/>
      <c r="Q253" s="9"/>
      <c r="R253" s="101"/>
      <c r="S253" s="152"/>
      <c r="T253" s="136"/>
      <c r="U253" s="136"/>
      <c r="V253" s="112"/>
      <c r="W253" s="108"/>
    </row>
    <row r="254" spans="1:23" x14ac:dyDescent="0.25">
      <c r="A254" s="29"/>
      <c r="B254" s="29"/>
      <c r="C254" s="29"/>
      <c r="D254" s="28"/>
      <c r="E254" s="90"/>
      <c r="F254" s="54"/>
      <c r="G254" s="118"/>
      <c r="H254" s="131"/>
      <c r="I254" s="118"/>
      <c r="J254" s="131"/>
      <c r="K254" s="46"/>
      <c r="L254" s="56"/>
      <c r="M254" s="97"/>
      <c r="N254" s="98"/>
      <c r="O254" s="33"/>
      <c r="P254" s="4"/>
      <c r="Q254" s="9"/>
      <c r="R254" s="104"/>
      <c r="S254" s="152"/>
      <c r="T254" s="136"/>
      <c r="U254" s="136"/>
      <c r="V254" s="112"/>
      <c r="W254" s="108"/>
    </row>
    <row r="255" spans="1:23" x14ac:dyDescent="0.25">
      <c r="A255" s="29"/>
      <c r="B255" s="29"/>
      <c r="C255" s="29"/>
      <c r="D255" s="28"/>
      <c r="G255" s="118"/>
      <c r="H255" s="131"/>
      <c r="I255" s="118"/>
      <c r="J255" s="131"/>
      <c r="K255" s="46"/>
      <c r="L255" s="56"/>
      <c r="M255" s="92"/>
      <c r="N255" s="93"/>
      <c r="O255" s="50"/>
      <c r="P255" s="4"/>
      <c r="Q255" s="9"/>
      <c r="R255" s="101"/>
      <c r="S255" s="10"/>
      <c r="T255" s="136"/>
      <c r="U255" s="136"/>
      <c r="V255" s="112"/>
      <c r="W255" s="108"/>
    </row>
    <row r="256" spans="1:23" x14ac:dyDescent="0.25">
      <c r="A256" s="29"/>
      <c r="B256" s="29"/>
      <c r="C256" s="29"/>
      <c r="D256" s="28"/>
      <c r="E256" s="90"/>
      <c r="F256" s="54"/>
      <c r="G256" s="118"/>
      <c r="H256" s="131"/>
      <c r="I256" s="118"/>
      <c r="J256" s="131"/>
      <c r="K256" s="46"/>
      <c r="L256" s="56"/>
      <c r="M256" s="97"/>
      <c r="N256" s="98"/>
      <c r="O256" s="33"/>
      <c r="P256" s="4"/>
      <c r="Q256" s="9"/>
      <c r="R256" s="101"/>
      <c r="S256" s="10"/>
      <c r="T256" s="136"/>
      <c r="U256" s="136"/>
      <c r="V256" s="112"/>
      <c r="W256" s="108"/>
    </row>
    <row r="257" spans="1:23" x14ac:dyDescent="0.25">
      <c r="A257" s="29"/>
      <c r="B257" s="29"/>
      <c r="C257" s="29"/>
      <c r="D257" s="28"/>
      <c r="E257" s="89"/>
      <c r="F257" s="53"/>
      <c r="G257" s="118"/>
      <c r="H257" s="131"/>
      <c r="I257" s="118"/>
      <c r="J257" s="131"/>
      <c r="K257" s="46"/>
      <c r="L257" s="56"/>
      <c r="M257" s="97"/>
      <c r="N257" s="98"/>
      <c r="O257" s="33"/>
      <c r="P257" s="4"/>
      <c r="Q257" s="9"/>
      <c r="R257" s="101"/>
      <c r="S257" s="152"/>
      <c r="T257" s="136"/>
      <c r="U257" s="136"/>
      <c r="V257" s="112"/>
      <c r="W257" s="108"/>
    </row>
    <row r="258" spans="1:23" x14ac:dyDescent="0.25">
      <c r="A258" s="29"/>
      <c r="B258" s="29"/>
      <c r="C258" s="29"/>
      <c r="D258" s="28"/>
      <c r="E258" s="89"/>
      <c r="F258" s="53"/>
      <c r="G258" s="118"/>
      <c r="H258" s="131"/>
      <c r="I258" s="118"/>
      <c r="J258" s="131"/>
      <c r="K258" s="46"/>
      <c r="L258" s="56"/>
      <c r="M258" s="92"/>
      <c r="N258" s="93"/>
      <c r="O258" s="50"/>
      <c r="P258" s="4"/>
      <c r="Q258" s="9"/>
      <c r="R258" s="101"/>
      <c r="S258" s="152"/>
      <c r="T258" s="136"/>
      <c r="U258" s="136"/>
      <c r="V258" s="112"/>
      <c r="W258" s="108"/>
    </row>
    <row r="259" spans="1:23" x14ac:dyDescent="0.25">
      <c r="A259" s="29"/>
      <c r="B259" s="29"/>
      <c r="C259" s="29"/>
      <c r="D259" s="28"/>
      <c r="E259" s="90"/>
      <c r="F259" s="54"/>
      <c r="G259" s="118"/>
      <c r="H259" s="131"/>
      <c r="I259" s="118"/>
      <c r="J259" s="131"/>
      <c r="K259" s="46"/>
      <c r="L259" s="56"/>
      <c r="M259" s="97"/>
      <c r="N259" s="98"/>
      <c r="O259" s="33"/>
      <c r="P259" s="4"/>
      <c r="Q259" s="145"/>
      <c r="R259" s="101"/>
      <c r="S259" s="10"/>
      <c r="T259" s="136"/>
      <c r="U259" s="136"/>
      <c r="V259" s="112"/>
      <c r="W259" s="108"/>
    </row>
    <row r="260" spans="1:23" x14ac:dyDescent="0.25">
      <c r="A260" s="29"/>
      <c r="B260" s="29"/>
      <c r="C260" s="29"/>
      <c r="D260" s="28"/>
      <c r="E260" s="89"/>
      <c r="F260" s="53"/>
      <c r="G260" s="118"/>
      <c r="H260" s="131"/>
      <c r="I260" s="118"/>
      <c r="J260" s="131"/>
      <c r="K260" s="46"/>
      <c r="L260" s="56"/>
      <c r="M260" s="97"/>
      <c r="N260" s="98"/>
      <c r="O260" s="33"/>
      <c r="P260" s="4"/>
      <c r="Q260" s="145"/>
      <c r="R260" s="101"/>
      <c r="S260" s="10"/>
      <c r="T260" s="136"/>
      <c r="U260" s="136"/>
      <c r="V260" s="112"/>
      <c r="W260" s="108"/>
    </row>
    <row r="261" spans="1:23" x14ac:dyDescent="0.25">
      <c r="A261" s="29"/>
      <c r="B261" s="29"/>
      <c r="C261" s="29"/>
      <c r="D261" s="28"/>
      <c r="E261" s="89"/>
      <c r="F261" s="53"/>
      <c r="G261" s="118"/>
      <c r="H261" s="131"/>
      <c r="I261" s="118"/>
      <c r="J261" s="131"/>
      <c r="K261" s="46"/>
      <c r="L261" s="56"/>
      <c r="M261" s="97"/>
      <c r="N261" s="98"/>
      <c r="O261" s="33"/>
      <c r="P261" s="4"/>
      <c r="Q261" s="9"/>
      <c r="R261" s="23"/>
      <c r="S261" s="152"/>
      <c r="T261" s="136"/>
      <c r="U261" s="136"/>
      <c r="V261" s="112"/>
      <c r="W261" s="108"/>
    </row>
    <row r="262" spans="1:23" x14ac:dyDescent="0.25">
      <c r="A262" s="29"/>
      <c r="B262" s="29"/>
      <c r="C262" s="29"/>
      <c r="D262" s="28"/>
      <c r="E262" s="89"/>
      <c r="F262" s="53"/>
      <c r="G262" s="118"/>
      <c r="H262" s="131"/>
      <c r="I262" s="118"/>
      <c r="J262" s="131"/>
      <c r="K262" s="46"/>
      <c r="L262" s="56"/>
      <c r="M262" s="97"/>
      <c r="N262" s="98"/>
      <c r="O262" s="33"/>
      <c r="P262" s="4"/>
      <c r="Q262" s="9"/>
      <c r="R262" s="104"/>
      <c r="S262" s="152"/>
      <c r="T262" s="136"/>
      <c r="U262" s="136"/>
      <c r="V262" s="112"/>
      <c r="W262" s="108"/>
    </row>
    <row r="263" spans="1:23" x14ac:dyDescent="0.25">
      <c r="A263" s="29"/>
      <c r="B263" s="29"/>
      <c r="C263" s="29"/>
      <c r="D263" s="28"/>
      <c r="E263" s="89"/>
      <c r="F263" s="53"/>
      <c r="G263" s="118"/>
      <c r="H263" s="131"/>
      <c r="I263" s="118"/>
      <c r="J263" s="131"/>
      <c r="K263" s="46"/>
      <c r="L263" s="56"/>
      <c r="M263" s="97"/>
      <c r="N263" s="98"/>
      <c r="O263" s="33"/>
      <c r="P263" s="4"/>
      <c r="Q263" s="9"/>
      <c r="R263" s="23"/>
      <c r="S263" s="10"/>
      <c r="T263" s="136"/>
      <c r="U263" s="136"/>
      <c r="V263" s="112"/>
      <c r="W263" s="108"/>
    </row>
    <row r="264" spans="1:23" x14ac:dyDescent="0.25">
      <c r="A264" s="29"/>
      <c r="B264" s="29"/>
      <c r="C264" s="29"/>
      <c r="D264" s="28"/>
      <c r="E264" s="89"/>
      <c r="F264" s="53"/>
      <c r="G264" s="118"/>
      <c r="H264" s="131"/>
      <c r="I264" s="118"/>
      <c r="J264" s="131"/>
      <c r="K264" s="46"/>
      <c r="L264" s="56"/>
      <c r="M264" s="97"/>
      <c r="N264" s="98"/>
      <c r="O264" s="33"/>
      <c r="P264" s="4"/>
      <c r="Q264" s="9"/>
      <c r="R264" s="23"/>
      <c r="S264" s="10"/>
      <c r="T264" s="136"/>
      <c r="U264" s="136"/>
      <c r="V264" s="112"/>
      <c r="W264" s="108"/>
    </row>
    <row r="265" spans="1:23" x14ac:dyDescent="0.25">
      <c r="A265" s="29"/>
      <c r="B265" s="29"/>
      <c r="C265" s="29"/>
      <c r="D265" s="28"/>
      <c r="E265" s="89"/>
      <c r="F265" s="53"/>
      <c r="G265" s="115"/>
      <c r="H265" s="53"/>
      <c r="I265" s="115"/>
      <c r="J265" s="53"/>
      <c r="K265" s="46"/>
      <c r="L265" s="57"/>
      <c r="M265" s="95"/>
      <c r="N265" s="96"/>
      <c r="O265" s="34"/>
      <c r="P265" s="4"/>
      <c r="Q265" s="9"/>
      <c r="R265" s="23"/>
      <c r="S265" s="10"/>
      <c r="T265" s="136"/>
      <c r="U265" s="136"/>
      <c r="V265" s="112"/>
      <c r="W265" s="108"/>
    </row>
    <row r="266" spans="1:23" x14ac:dyDescent="0.25">
      <c r="A266" s="29"/>
      <c r="B266" s="29"/>
      <c r="C266" s="29"/>
      <c r="D266" s="28"/>
      <c r="E266" s="90"/>
      <c r="F266" s="54"/>
      <c r="G266" s="118"/>
      <c r="H266" s="131"/>
      <c r="I266" s="118"/>
      <c r="J266" s="131"/>
      <c r="K266" s="46"/>
      <c r="L266" s="56"/>
      <c r="M266" s="95"/>
      <c r="N266" s="96"/>
      <c r="O266" s="34"/>
      <c r="P266" s="4"/>
      <c r="Q266" s="9"/>
      <c r="R266" s="101"/>
      <c r="S266" s="10"/>
      <c r="T266" s="136"/>
      <c r="U266" s="136"/>
      <c r="V266" s="112"/>
      <c r="W266" s="108"/>
    </row>
    <row r="267" spans="1:23" x14ac:dyDescent="0.25">
      <c r="A267" s="29"/>
      <c r="B267" s="29"/>
      <c r="C267" s="29"/>
      <c r="D267" s="28"/>
      <c r="E267" s="90"/>
      <c r="F267" s="54"/>
      <c r="G267" s="118"/>
      <c r="H267" s="131"/>
      <c r="I267" s="118"/>
      <c r="J267" s="131"/>
      <c r="K267" s="46"/>
      <c r="L267" s="56"/>
      <c r="M267" s="95"/>
      <c r="N267" s="96"/>
      <c r="O267" s="34"/>
      <c r="P267" s="4"/>
      <c r="Q267" s="9"/>
      <c r="R267" s="104"/>
      <c r="S267" s="10"/>
      <c r="T267" s="136"/>
      <c r="U267" s="136"/>
      <c r="V267" s="112"/>
      <c r="W267" s="108"/>
    </row>
    <row r="268" spans="1:23" x14ac:dyDescent="0.25">
      <c r="A268" s="29"/>
      <c r="B268" s="29"/>
      <c r="C268" s="29"/>
      <c r="D268" s="28"/>
      <c r="E268" s="89"/>
      <c r="F268" s="53"/>
      <c r="G268" s="118"/>
      <c r="H268" s="131"/>
      <c r="I268" s="118"/>
      <c r="J268" s="131"/>
      <c r="K268" s="46"/>
      <c r="L268" s="56"/>
      <c r="M268" s="95"/>
      <c r="N268" s="96"/>
      <c r="O268" s="34"/>
      <c r="P268" s="4"/>
      <c r="Q268" s="9"/>
      <c r="R268" s="23"/>
      <c r="S268" s="152"/>
      <c r="T268" s="136"/>
      <c r="U268" s="136"/>
      <c r="V268" s="112"/>
      <c r="W268" s="108"/>
    </row>
    <row r="269" spans="1:23" x14ac:dyDescent="0.25">
      <c r="A269" s="29"/>
      <c r="B269" s="29"/>
      <c r="C269" s="29"/>
      <c r="D269" s="28"/>
      <c r="E269" s="89"/>
      <c r="F269" s="53"/>
      <c r="G269" s="118"/>
      <c r="H269" s="131"/>
      <c r="I269" s="118"/>
      <c r="J269" s="131"/>
      <c r="K269" s="46"/>
      <c r="L269" s="56"/>
      <c r="M269" s="95"/>
      <c r="N269" s="96"/>
      <c r="O269" s="34"/>
      <c r="P269" s="4"/>
      <c r="Q269" s="9"/>
      <c r="R269" s="23"/>
      <c r="S269" s="10"/>
      <c r="T269" s="136"/>
      <c r="U269" s="136"/>
      <c r="V269" s="112"/>
      <c r="W269" s="108"/>
    </row>
    <row r="270" spans="1:23" x14ac:dyDescent="0.25">
      <c r="A270" s="29"/>
      <c r="B270" s="29"/>
      <c r="C270" s="29"/>
      <c r="D270" s="28"/>
      <c r="E270" s="90"/>
      <c r="F270" s="54"/>
      <c r="G270" s="118"/>
      <c r="H270" s="131"/>
      <c r="I270" s="118"/>
      <c r="J270" s="131"/>
      <c r="K270" s="43"/>
      <c r="L270" s="56"/>
      <c r="M270" s="95"/>
      <c r="N270" s="96"/>
      <c r="O270" s="34"/>
      <c r="P270" s="4"/>
      <c r="Q270" s="9"/>
      <c r="R270" s="23"/>
      <c r="S270" s="10"/>
      <c r="T270" s="136"/>
      <c r="U270" s="136"/>
      <c r="V270" s="112"/>
      <c r="W270" s="108"/>
    </row>
    <row r="271" spans="1:23" x14ac:dyDescent="0.25">
      <c r="A271" s="29"/>
      <c r="B271" s="29"/>
      <c r="C271" s="29"/>
      <c r="D271" s="28"/>
      <c r="E271" s="89"/>
      <c r="F271" s="53"/>
      <c r="G271" s="118"/>
      <c r="H271" s="131"/>
      <c r="I271" s="118"/>
      <c r="J271" s="131"/>
      <c r="K271" s="46"/>
      <c r="L271" s="56"/>
      <c r="M271" s="92"/>
      <c r="N271" s="93"/>
      <c r="O271" s="50"/>
      <c r="P271" s="4"/>
      <c r="Q271" s="9"/>
      <c r="R271" s="101"/>
      <c r="S271" s="10"/>
      <c r="T271" s="136"/>
      <c r="U271" s="136"/>
      <c r="V271" s="112"/>
      <c r="W271" s="108"/>
    </row>
    <row r="272" spans="1:23" x14ac:dyDescent="0.25">
      <c r="A272" s="29"/>
      <c r="B272" s="29"/>
      <c r="C272" s="29"/>
      <c r="D272" s="28"/>
      <c r="E272" s="90"/>
      <c r="F272" s="54"/>
      <c r="G272" s="116"/>
      <c r="H272" s="54"/>
      <c r="I272" s="116"/>
      <c r="J272" s="54"/>
      <c r="K272" s="46"/>
      <c r="L272" s="56"/>
      <c r="M272" s="92"/>
      <c r="N272" s="93"/>
      <c r="O272" s="33"/>
      <c r="P272" s="4"/>
      <c r="Q272" s="9"/>
      <c r="R272" s="101"/>
      <c r="S272" s="10"/>
      <c r="T272" s="10"/>
      <c r="U272" s="10"/>
      <c r="W272" s="108"/>
    </row>
    <row r="273" spans="1:23" x14ac:dyDescent="0.25">
      <c r="A273" s="29"/>
      <c r="B273" s="29"/>
      <c r="C273" s="29"/>
      <c r="D273" s="28"/>
      <c r="E273" s="90"/>
      <c r="F273" s="54"/>
      <c r="G273" s="118"/>
      <c r="H273" s="131"/>
      <c r="I273" s="118"/>
      <c r="J273" s="131"/>
      <c r="K273" s="46"/>
      <c r="L273" s="56"/>
      <c r="M273" s="92"/>
      <c r="N273" s="93"/>
      <c r="O273" s="50"/>
      <c r="P273" s="4"/>
      <c r="Q273" s="145"/>
      <c r="R273" s="101"/>
      <c r="S273" s="10"/>
      <c r="T273" s="136"/>
      <c r="U273" s="136"/>
      <c r="V273" s="112"/>
      <c r="W273" s="108"/>
    </row>
    <row r="274" spans="1:23" x14ac:dyDescent="0.25">
      <c r="A274" s="29"/>
      <c r="B274" s="29"/>
      <c r="C274" s="29"/>
      <c r="D274" s="28"/>
      <c r="E274" s="90"/>
      <c r="F274" s="54"/>
      <c r="G274" s="118"/>
      <c r="H274" s="131"/>
      <c r="I274" s="118"/>
      <c r="J274" s="131"/>
      <c r="K274" s="46"/>
      <c r="L274" s="56"/>
      <c r="M274" s="92"/>
      <c r="N274" s="93"/>
      <c r="O274" s="50"/>
      <c r="P274" s="4"/>
      <c r="Q274" s="9"/>
      <c r="R274" s="101"/>
      <c r="S274" s="152"/>
      <c r="T274" s="136"/>
      <c r="U274" s="136"/>
      <c r="V274" s="112"/>
      <c r="W274" s="108"/>
    </row>
    <row r="275" spans="1:23" x14ac:dyDescent="0.25">
      <c r="A275" s="29"/>
      <c r="B275" s="29"/>
      <c r="C275" s="29"/>
      <c r="D275" s="28"/>
      <c r="E275" s="90"/>
      <c r="F275" s="54"/>
      <c r="G275" s="118"/>
      <c r="H275" s="131"/>
      <c r="I275" s="118"/>
      <c r="J275" s="131"/>
      <c r="K275" s="46"/>
      <c r="L275" s="56"/>
      <c r="M275" s="92"/>
      <c r="N275" s="93"/>
      <c r="O275" s="33"/>
      <c r="P275" s="4"/>
      <c r="Q275" s="145"/>
      <c r="R275" s="23"/>
      <c r="S275" s="10"/>
      <c r="T275" s="136"/>
      <c r="U275" s="136"/>
      <c r="V275" s="112"/>
      <c r="W275" s="108"/>
    </row>
    <row r="276" spans="1:23" x14ac:dyDescent="0.25">
      <c r="A276" s="29"/>
      <c r="B276" s="29"/>
      <c r="C276" s="29"/>
      <c r="D276" s="28"/>
      <c r="E276" s="90"/>
      <c r="F276" s="54"/>
      <c r="G276" s="118"/>
      <c r="H276" s="131"/>
      <c r="I276" s="118"/>
      <c r="J276" s="131"/>
      <c r="K276" s="46"/>
      <c r="L276" s="56"/>
      <c r="M276" s="92"/>
      <c r="N276" s="93"/>
      <c r="O276" s="50"/>
      <c r="P276" s="4"/>
      <c r="Q276" s="9"/>
      <c r="R276" s="101"/>
      <c r="S276" s="152"/>
      <c r="T276" s="136"/>
      <c r="U276" s="136"/>
      <c r="V276" s="112"/>
      <c r="W276" s="108"/>
    </row>
    <row r="277" spans="1:23" x14ac:dyDescent="0.25">
      <c r="A277" s="29"/>
      <c r="B277" s="29"/>
      <c r="C277" s="29"/>
      <c r="D277" s="28"/>
      <c r="E277" s="90"/>
      <c r="F277" s="54"/>
      <c r="G277" s="118"/>
      <c r="H277" s="131"/>
      <c r="I277" s="118"/>
      <c r="J277" s="131"/>
      <c r="K277" s="46"/>
      <c r="L277" s="56"/>
      <c r="M277" s="92"/>
      <c r="N277" s="93"/>
      <c r="O277" s="50"/>
      <c r="P277" s="4"/>
      <c r="Q277" s="9"/>
      <c r="R277" s="23"/>
      <c r="S277" s="10"/>
      <c r="T277" s="136"/>
      <c r="U277" s="136"/>
      <c r="V277" s="112"/>
      <c r="W277" s="108"/>
    </row>
    <row r="278" spans="1:23" x14ac:dyDescent="0.25">
      <c r="A278" s="29"/>
      <c r="B278" s="29"/>
      <c r="C278" s="29"/>
      <c r="D278" s="28"/>
      <c r="E278" s="90"/>
      <c r="F278" s="54"/>
      <c r="G278" s="115"/>
      <c r="H278" s="53"/>
      <c r="I278" s="115"/>
      <c r="J278" s="53"/>
      <c r="K278" s="46"/>
      <c r="L278" s="57"/>
      <c r="M278" s="92"/>
      <c r="N278" s="93"/>
      <c r="O278" s="50"/>
      <c r="P278" s="4"/>
      <c r="Q278" s="9"/>
      <c r="R278" s="101"/>
      <c r="S278" s="10"/>
      <c r="T278" s="136"/>
      <c r="U278" s="136"/>
      <c r="V278" s="112"/>
      <c r="W278" s="108"/>
    </row>
    <row r="279" spans="1:23" x14ac:dyDescent="0.25">
      <c r="A279" s="29"/>
      <c r="B279" s="29"/>
      <c r="C279" s="29"/>
      <c r="D279" s="28"/>
      <c r="E279" s="90"/>
      <c r="F279" s="54"/>
      <c r="G279" s="118"/>
      <c r="H279" s="131"/>
      <c r="I279" s="118"/>
      <c r="J279" s="131"/>
      <c r="K279" s="46"/>
      <c r="L279" s="56"/>
      <c r="M279" s="92"/>
      <c r="N279" s="93"/>
      <c r="O279" s="50"/>
      <c r="P279" s="4"/>
      <c r="Q279" s="9"/>
      <c r="R279" s="101"/>
      <c r="S279" s="10"/>
      <c r="T279" s="136"/>
      <c r="U279" s="136"/>
      <c r="V279" s="112"/>
      <c r="W279" s="108"/>
    </row>
    <row r="280" spans="1:23" x14ac:dyDescent="0.25">
      <c r="A280" s="29"/>
      <c r="B280" s="29"/>
      <c r="C280" s="29"/>
      <c r="D280" s="28"/>
      <c r="E280" s="90"/>
      <c r="F280" s="54"/>
      <c r="G280" s="118"/>
      <c r="H280" s="131"/>
      <c r="I280" s="118"/>
      <c r="J280" s="131"/>
      <c r="K280" s="46"/>
      <c r="L280" s="56"/>
      <c r="M280" s="92"/>
      <c r="N280" s="93"/>
      <c r="O280" s="50"/>
      <c r="P280" s="4"/>
      <c r="Q280" s="9"/>
      <c r="R280" s="104"/>
      <c r="S280" s="10"/>
      <c r="T280" s="136"/>
      <c r="U280" s="136"/>
      <c r="V280" s="112"/>
      <c r="W280" s="108"/>
    </row>
    <row r="281" spans="1:23" x14ac:dyDescent="0.25">
      <c r="A281" s="29"/>
      <c r="B281" s="29"/>
      <c r="C281" s="29"/>
      <c r="D281" s="28"/>
      <c r="E281" s="90"/>
      <c r="F281" s="54"/>
      <c r="G281" s="118"/>
      <c r="H281" s="131"/>
      <c r="I281" s="118"/>
      <c r="J281" s="131"/>
      <c r="K281" s="46"/>
      <c r="L281" s="56"/>
      <c r="M281" s="92"/>
      <c r="N281" s="93"/>
      <c r="O281" s="50"/>
      <c r="P281" s="4"/>
      <c r="Q281" s="9"/>
      <c r="R281" s="23"/>
      <c r="S281" s="10"/>
      <c r="T281" s="136"/>
      <c r="U281" s="136"/>
      <c r="V281" s="112"/>
      <c r="W281" s="108"/>
    </row>
    <row r="282" spans="1:23" x14ac:dyDescent="0.25">
      <c r="A282" s="29"/>
      <c r="B282" s="29"/>
      <c r="C282" s="29"/>
      <c r="D282" s="28"/>
      <c r="E282" s="90"/>
      <c r="F282" s="54"/>
      <c r="G282" s="118"/>
      <c r="H282" s="131"/>
      <c r="I282" s="118"/>
      <c r="J282" s="131"/>
      <c r="K282" s="46"/>
      <c r="L282" s="56"/>
      <c r="M282" s="92"/>
      <c r="N282" s="93"/>
      <c r="O282" s="50"/>
      <c r="P282" s="4"/>
      <c r="Q282" s="9"/>
      <c r="R282" s="23"/>
      <c r="S282" s="10"/>
      <c r="T282" s="136"/>
      <c r="U282" s="136"/>
      <c r="V282" s="112"/>
      <c r="W282" s="108"/>
    </row>
    <row r="283" spans="1:23" x14ac:dyDescent="0.25">
      <c r="A283" s="29"/>
      <c r="B283" s="29"/>
      <c r="C283" s="29"/>
      <c r="D283" s="28"/>
      <c r="E283" s="90"/>
      <c r="F283" s="54"/>
      <c r="G283" s="115"/>
      <c r="H283" s="53"/>
      <c r="I283" s="115"/>
      <c r="J283" s="53"/>
      <c r="K283" s="46"/>
      <c r="L283" s="57"/>
      <c r="M283" s="97"/>
      <c r="N283" s="98"/>
      <c r="O283" s="33"/>
      <c r="P283" s="4"/>
      <c r="Q283" s="9"/>
      <c r="R283" s="104"/>
      <c r="S283" s="10"/>
      <c r="T283" s="136"/>
      <c r="U283" s="136"/>
      <c r="V283" s="112"/>
      <c r="W283" s="108"/>
    </row>
    <row r="284" spans="1:23" x14ac:dyDescent="0.25">
      <c r="A284" s="29"/>
      <c r="B284" s="29"/>
      <c r="C284" s="29"/>
      <c r="D284" s="28"/>
      <c r="E284" s="89"/>
      <c r="F284" s="53"/>
      <c r="G284" s="116"/>
      <c r="H284" s="54"/>
      <c r="I284" s="116"/>
      <c r="J284" s="54"/>
      <c r="K284" s="46"/>
      <c r="L284" s="56"/>
      <c r="M284" s="92"/>
      <c r="N284" s="93"/>
      <c r="O284" s="33"/>
      <c r="P284" s="4"/>
      <c r="Q284" s="9"/>
      <c r="R284" s="23"/>
      <c r="S284" s="10"/>
      <c r="T284" s="136"/>
      <c r="U284" s="136"/>
      <c r="V284" s="112"/>
      <c r="W284" s="108"/>
    </row>
    <row r="285" spans="1:23" x14ac:dyDescent="0.25">
      <c r="A285" s="29"/>
      <c r="B285" s="29"/>
      <c r="C285" s="29"/>
      <c r="D285" s="28"/>
      <c r="E285" s="90"/>
      <c r="F285" s="54"/>
      <c r="G285" s="116"/>
      <c r="H285" s="54"/>
      <c r="I285" s="116"/>
      <c r="J285" s="54"/>
      <c r="K285" s="46"/>
      <c r="L285" s="56"/>
      <c r="M285" s="92"/>
      <c r="N285" s="93"/>
      <c r="O285" s="50"/>
      <c r="P285" s="4"/>
      <c r="Q285" s="9"/>
      <c r="R285" s="104"/>
      <c r="S285" s="152"/>
      <c r="T285" s="136"/>
      <c r="U285" s="136"/>
      <c r="V285" s="112"/>
      <c r="W285" s="108"/>
    </row>
    <row r="286" spans="1:23" x14ac:dyDescent="0.25">
      <c r="A286" s="29"/>
      <c r="B286" s="29"/>
      <c r="C286" s="29"/>
      <c r="D286" s="28"/>
      <c r="E286" s="90"/>
      <c r="F286" s="54"/>
      <c r="G286" s="118"/>
      <c r="H286" s="131"/>
      <c r="I286" s="118"/>
      <c r="J286" s="131"/>
      <c r="K286" s="46"/>
      <c r="L286" s="56"/>
      <c r="M286" s="92"/>
      <c r="N286" s="93"/>
      <c r="O286" s="50"/>
      <c r="P286" s="4"/>
      <c r="Q286" s="9"/>
      <c r="R286" s="101"/>
      <c r="S286" s="10"/>
      <c r="T286" s="136"/>
      <c r="U286" s="136"/>
      <c r="V286" s="112"/>
      <c r="W286" s="108"/>
    </row>
    <row r="287" spans="1:23" x14ac:dyDescent="0.25">
      <c r="A287" s="29"/>
      <c r="B287" s="29"/>
      <c r="C287" s="29"/>
      <c r="D287" s="28"/>
      <c r="E287" s="90"/>
      <c r="F287" s="54"/>
      <c r="G287" s="118"/>
      <c r="H287" s="131"/>
      <c r="I287" s="118"/>
      <c r="J287" s="131"/>
      <c r="K287" s="46"/>
      <c r="L287" s="56"/>
      <c r="M287" s="92"/>
      <c r="N287" s="93"/>
      <c r="O287" s="50"/>
      <c r="P287" s="4"/>
      <c r="Q287" s="9"/>
      <c r="R287" s="101"/>
      <c r="S287" s="10"/>
      <c r="T287" s="136"/>
      <c r="U287" s="136"/>
      <c r="V287" s="112"/>
      <c r="W287" s="108"/>
    </row>
    <row r="288" spans="1:23" x14ac:dyDescent="0.25">
      <c r="A288" s="29"/>
      <c r="B288" s="29"/>
      <c r="C288" s="29"/>
      <c r="D288" s="28"/>
      <c r="E288" s="90"/>
      <c r="F288" s="54"/>
      <c r="G288" s="118"/>
      <c r="H288" s="131"/>
      <c r="I288" s="118"/>
      <c r="J288" s="131"/>
      <c r="K288" s="46"/>
      <c r="L288" s="56"/>
      <c r="M288" s="92"/>
      <c r="N288" s="93"/>
      <c r="O288" s="50"/>
      <c r="P288" s="4"/>
      <c r="Q288" s="145"/>
      <c r="R288" s="101"/>
      <c r="S288" s="10"/>
      <c r="T288" s="136"/>
      <c r="U288" s="136"/>
      <c r="V288" s="112"/>
      <c r="W288" s="108"/>
    </row>
    <row r="289" spans="1:23" x14ac:dyDescent="0.25">
      <c r="A289" s="29"/>
      <c r="B289" s="29"/>
      <c r="C289" s="29"/>
      <c r="D289" s="28"/>
      <c r="E289" s="90"/>
      <c r="F289" s="54"/>
      <c r="G289" s="115"/>
      <c r="H289" s="53"/>
      <c r="I289" s="115"/>
      <c r="J289" s="53"/>
      <c r="K289" s="46"/>
      <c r="L289" s="56"/>
      <c r="M289" s="97"/>
      <c r="N289" s="98"/>
      <c r="O289" s="33"/>
      <c r="P289" s="4"/>
      <c r="Q289" s="145"/>
      <c r="R289" s="101"/>
      <c r="S289" s="10"/>
      <c r="T289" s="136"/>
      <c r="U289" s="136"/>
      <c r="V289" s="112"/>
      <c r="W289" s="108"/>
    </row>
    <row r="290" spans="1:23" x14ac:dyDescent="0.25">
      <c r="A290" s="29"/>
      <c r="B290" s="29"/>
      <c r="C290" s="29"/>
      <c r="D290" s="28"/>
      <c r="E290" s="90"/>
      <c r="F290" s="54"/>
      <c r="G290" s="118"/>
      <c r="H290" s="131"/>
      <c r="I290" s="118"/>
      <c r="J290" s="131"/>
      <c r="K290" s="46"/>
      <c r="L290" s="56"/>
      <c r="M290" s="97"/>
      <c r="N290" s="98"/>
      <c r="O290" s="33"/>
      <c r="P290" s="4"/>
      <c r="Q290" s="9"/>
      <c r="R290" s="101"/>
      <c r="S290" s="10"/>
      <c r="T290" s="136"/>
      <c r="U290" s="136"/>
      <c r="V290" s="112"/>
      <c r="W290" s="108"/>
    </row>
    <row r="291" spans="1:23" x14ac:dyDescent="0.25">
      <c r="A291" s="29"/>
      <c r="B291" s="29"/>
      <c r="C291" s="29"/>
      <c r="D291" s="28"/>
      <c r="G291" s="118"/>
      <c r="H291" s="131"/>
      <c r="I291" s="118"/>
      <c r="J291" s="131"/>
      <c r="K291" s="46"/>
      <c r="L291" s="56"/>
      <c r="M291" s="92"/>
      <c r="N291" s="93"/>
      <c r="O291" s="50"/>
      <c r="P291" s="4"/>
      <c r="Q291" s="9"/>
      <c r="R291" s="101"/>
      <c r="S291" s="10"/>
      <c r="T291" s="136"/>
      <c r="U291" s="136"/>
      <c r="V291" s="112"/>
      <c r="W291" s="108"/>
    </row>
    <row r="292" spans="1:23" x14ac:dyDescent="0.25">
      <c r="A292" s="29"/>
      <c r="B292" s="29"/>
      <c r="C292" s="29"/>
      <c r="D292" s="28"/>
      <c r="E292" s="90"/>
      <c r="F292" s="54"/>
      <c r="G292" s="118"/>
      <c r="H292" s="131"/>
      <c r="I292" s="118"/>
      <c r="J292" s="131"/>
      <c r="K292" s="46"/>
      <c r="L292" s="56"/>
      <c r="M292" s="92"/>
      <c r="N292" s="93"/>
      <c r="O292" s="50"/>
      <c r="P292" s="4"/>
      <c r="Q292" s="9"/>
      <c r="R292" s="101"/>
      <c r="S292" s="10"/>
      <c r="T292" s="136"/>
      <c r="U292" s="136"/>
      <c r="V292" s="112"/>
      <c r="W292" s="108"/>
    </row>
    <row r="293" spans="1:23" x14ac:dyDescent="0.25">
      <c r="A293" s="29"/>
      <c r="B293" s="29"/>
      <c r="C293" s="29"/>
      <c r="D293" s="28"/>
      <c r="E293" s="90"/>
      <c r="F293" s="54"/>
      <c r="G293" s="118"/>
      <c r="H293" s="131"/>
      <c r="I293" s="118"/>
      <c r="J293" s="131"/>
      <c r="K293" s="46"/>
      <c r="L293" s="56"/>
      <c r="M293" s="92"/>
      <c r="N293" s="93"/>
      <c r="O293" s="50"/>
      <c r="P293" s="4"/>
      <c r="Q293" s="9"/>
      <c r="R293" s="101"/>
      <c r="S293" s="10"/>
      <c r="T293" s="136"/>
      <c r="U293" s="136"/>
      <c r="V293" s="112"/>
      <c r="W293" s="108"/>
    </row>
    <row r="294" spans="1:23" x14ac:dyDescent="0.25">
      <c r="A294" s="29"/>
      <c r="B294" s="29"/>
      <c r="C294" s="29"/>
      <c r="D294" s="28"/>
      <c r="E294" s="90"/>
      <c r="F294" s="54"/>
      <c r="G294" s="118"/>
      <c r="H294" s="131"/>
      <c r="I294" s="118"/>
      <c r="J294" s="131"/>
      <c r="K294" s="46"/>
      <c r="L294" s="56"/>
      <c r="M294" s="99"/>
      <c r="N294" s="100"/>
      <c r="O294" s="35"/>
      <c r="P294" s="4"/>
      <c r="Q294" s="9"/>
      <c r="R294" s="101"/>
      <c r="S294" s="10"/>
      <c r="T294" s="136"/>
      <c r="U294" s="136"/>
      <c r="V294" s="112"/>
      <c r="W294" s="108"/>
    </row>
    <row r="295" spans="1:23" x14ac:dyDescent="0.25">
      <c r="A295" s="29"/>
      <c r="B295" s="29"/>
      <c r="C295" s="29"/>
      <c r="D295" s="28"/>
      <c r="E295" s="90"/>
      <c r="F295" s="54"/>
      <c r="G295" s="118"/>
      <c r="H295" s="131"/>
      <c r="I295" s="118"/>
      <c r="J295" s="131"/>
      <c r="K295" s="43"/>
      <c r="L295" s="56"/>
      <c r="M295" s="99"/>
      <c r="N295" s="100"/>
      <c r="O295" s="35"/>
      <c r="P295" s="4"/>
      <c r="Q295" s="9"/>
      <c r="R295" s="104"/>
      <c r="S295" s="10"/>
      <c r="T295" s="136"/>
      <c r="U295" s="136"/>
      <c r="V295" s="112"/>
      <c r="W295" s="108"/>
    </row>
    <row r="296" spans="1:23" x14ac:dyDescent="0.25">
      <c r="A296" s="1"/>
      <c r="B296" s="1"/>
      <c r="C296" s="1"/>
      <c r="D296" s="78"/>
      <c r="E296" s="89"/>
      <c r="F296" s="53"/>
      <c r="G296" s="116"/>
      <c r="H296" s="54"/>
      <c r="I296" s="116"/>
      <c r="J296" s="54"/>
      <c r="K296" s="43"/>
      <c r="L296" s="56"/>
      <c r="M296" s="99"/>
      <c r="N296" s="100"/>
      <c r="O296" s="35"/>
      <c r="P296" s="4"/>
      <c r="Q296" s="145"/>
      <c r="R296" s="104"/>
      <c r="S296" s="10"/>
      <c r="T296" s="136"/>
      <c r="U296" s="136"/>
      <c r="V296" s="112"/>
      <c r="W296" s="108"/>
    </row>
    <row r="297" spans="1:23" x14ac:dyDescent="0.25">
      <c r="A297" s="1"/>
      <c r="B297" s="1"/>
      <c r="C297" s="1"/>
      <c r="D297" s="78"/>
      <c r="E297" s="90"/>
      <c r="F297" s="54"/>
      <c r="G297" s="118"/>
      <c r="H297" s="131"/>
      <c r="I297" s="118"/>
      <c r="J297" s="131"/>
      <c r="K297" s="43"/>
      <c r="L297" s="56"/>
      <c r="M297" s="99"/>
      <c r="N297" s="100"/>
      <c r="O297" s="35"/>
      <c r="P297" s="4"/>
      <c r="Q297" s="9"/>
      <c r="R297" s="23"/>
      <c r="S297" s="10"/>
      <c r="T297" s="10"/>
      <c r="U297" s="10"/>
      <c r="V297" s="40"/>
      <c r="W297" s="108"/>
    </row>
    <row r="298" spans="1:23" x14ac:dyDescent="0.25">
      <c r="A298" s="1"/>
      <c r="B298" s="1"/>
      <c r="C298" s="1"/>
      <c r="D298" s="78"/>
      <c r="E298" s="89"/>
      <c r="F298" s="53"/>
      <c r="G298" s="118"/>
      <c r="H298" s="131"/>
      <c r="I298" s="118"/>
      <c r="J298" s="131"/>
      <c r="K298" s="43"/>
      <c r="L298" s="56"/>
      <c r="M298" s="95"/>
      <c r="N298" s="96"/>
      <c r="O298" s="34"/>
      <c r="P298" s="4"/>
      <c r="Q298" s="9"/>
      <c r="R298" s="23"/>
      <c r="S298" s="10"/>
      <c r="T298" s="152"/>
      <c r="U298" s="10"/>
      <c r="V298" s="40"/>
      <c r="W298" s="108"/>
    </row>
    <row r="299" spans="1:23" x14ac:dyDescent="0.25">
      <c r="A299" s="1"/>
      <c r="B299" s="1"/>
      <c r="C299" s="1"/>
      <c r="D299" s="78"/>
      <c r="E299" s="89"/>
      <c r="F299" s="53"/>
      <c r="G299" s="118"/>
      <c r="H299" s="131"/>
      <c r="I299" s="118"/>
      <c r="J299" s="131"/>
      <c r="K299" s="43"/>
      <c r="L299" s="56"/>
      <c r="M299" s="99"/>
      <c r="N299" s="100"/>
      <c r="O299" s="35"/>
      <c r="P299" s="4"/>
      <c r="Q299" s="9"/>
      <c r="R299" s="104"/>
      <c r="S299" s="10"/>
      <c r="T299" s="10"/>
      <c r="U299" s="10"/>
      <c r="V299" s="40"/>
      <c r="W299" s="108"/>
    </row>
    <row r="300" spans="1:23" x14ac:dyDescent="0.25">
      <c r="A300" s="1"/>
      <c r="B300" s="1"/>
      <c r="C300" s="1"/>
      <c r="D300" s="78"/>
      <c r="E300" s="89"/>
      <c r="F300" s="53"/>
      <c r="S300" s="10"/>
      <c r="T300" s="10"/>
      <c r="U300" s="10"/>
      <c r="W300" s="108"/>
    </row>
    <row r="301" spans="1:23" x14ac:dyDescent="0.25">
      <c r="S301" s="10"/>
      <c r="T301" s="10"/>
      <c r="U301" s="10"/>
      <c r="W301" s="108"/>
    </row>
  </sheetData>
  <mergeCells count="9">
    <mergeCell ref="S41:U41"/>
    <mergeCell ref="S51:U51"/>
    <mergeCell ref="S62:U62"/>
    <mergeCell ref="A1:D1"/>
    <mergeCell ref="E1:H1"/>
    <mergeCell ref="M1:N1"/>
    <mergeCell ref="P1:Q1"/>
    <mergeCell ref="R1:R2"/>
    <mergeCell ref="S1:U1"/>
  </mergeCells>
  <pageMargins left="0.7" right="0.7" top="0.75" bottom="0.75" header="0.3" footer="0.3"/>
  <pageSetup orientation="portrait" r:id="rId1"/>
  <ignoredErrors>
    <ignoredError sqref="P61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</sheetPr>
  <dimension ref="A1:AE91"/>
  <sheetViews>
    <sheetView workbookViewId="0">
      <selection activeCell="G15" sqref="G15"/>
    </sheetView>
  </sheetViews>
  <sheetFormatPr defaultColWidth="8.85546875" defaultRowHeight="15" x14ac:dyDescent="0.25"/>
  <cols>
    <col min="1" max="1" width="10.7109375" style="151" customWidth="1"/>
    <col min="2" max="2" width="8.42578125" style="151" customWidth="1"/>
    <col min="3" max="3" width="21.5703125" style="151" customWidth="1"/>
    <col min="4" max="4" width="13.5703125" style="151" customWidth="1"/>
    <col min="5" max="5" width="8.85546875" style="151"/>
    <col min="6" max="6" width="8.85546875" style="157"/>
    <col min="7" max="8" width="8.85546875" style="151"/>
    <col min="9" max="9" width="24.42578125" style="157" customWidth="1"/>
    <col min="10" max="10" width="9.140625" style="157" customWidth="1"/>
    <col min="11" max="16384" width="8.85546875" style="157"/>
  </cols>
  <sheetData>
    <row r="1" spans="1:31" ht="18.75" x14ac:dyDescent="0.3">
      <c r="A1" s="64"/>
      <c r="B1" s="64"/>
      <c r="C1" s="64"/>
      <c r="D1" s="38" t="s">
        <v>118</v>
      </c>
      <c r="E1" s="64"/>
      <c r="G1" s="26"/>
      <c r="H1" s="26"/>
      <c r="I1" s="27"/>
      <c r="J1" s="26"/>
    </row>
    <row r="2" spans="1:31" x14ac:dyDescent="0.25">
      <c r="A2" s="73" t="s">
        <v>124</v>
      </c>
      <c r="B2" s="73"/>
      <c r="C2" s="75"/>
      <c r="D2" s="75"/>
      <c r="E2" s="75"/>
      <c r="F2" s="13"/>
      <c r="G2" s="16" t="s">
        <v>125</v>
      </c>
      <c r="H2" s="12"/>
      <c r="I2" s="24"/>
      <c r="J2" s="25"/>
      <c r="L2" s="189" t="s">
        <v>154</v>
      </c>
    </row>
    <row r="3" spans="1:31" x14ac:dyDescent="0.25">
      <c r="A3" s="74" t="s">
        <v>21</v>
      </c>
      <c r="B3" s="74" t="s">
        <v>0</v>
      </c>
      <c r="C3" s="74" t="s">
        <v>22</v>
      </c>
      <c r="D3" s="67" t="s">
        <v>23</v>
      </c>
      <c r="E3" s="70" t="s">
        <v>24</v>
      </c>
      <c r="G3" s="74" t="s">
        <v>21</v>
      </c>
      <c r="H3" s="74" t="s">
        <v>0</v>
      </c>
      <c r="I3" s="72" t="s">
        <v>25</v>
      </c>
      <c r="J3" s="67" t="s">
        <v>24</v>
      </c>
      <c r="L3" s="189" t="s">
        <v>122</v>
      </c>
    </row>
    <row r="4" spans="1:31" x14ac:dyDescent="0.25">
      <c r="A4" s="160">
        <v>8281</v>
      </c>
      <c r="B4" s="160" t="s">
        <v>18</v>
      </c>
      <c r="C4" s="162" t="s">
        <v>127</v>
      </c>
      <c r="D4" s="14" t="s">
        <v>128</v>
      </c>
      <c r="E4" s="226">
        <v>6.3674910000000002</v>
      </c>
      <c r="F4" s="71"/>
      <c r="G4" s="225">
        <v>9151</v>
      </c>
      <c r="H4" s="225" t="s">
        <v>18</v>
      </c>
      <c r="I4" s="162" t="s">
        <v>151</v>
      </c>
      <c r="J4" s="226">
        <v>2.6712509999999998</v>
      </c>
      <c r="K4" s="77"/>
      <c r="L4" s="189" t="s">
        <v>155</v>
      </c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</row>
    <row r="5" spans="1:31" x14ac:dyDescent="0.25">
      <c r="A5" s="160">
        <v>8288</v>
      </c>
      <c r="B5" s="160" t="s">
        <v>18</v>
      </c>
      <c r="C5" s="162" t="s">
        <v>129</v>
      </c>
      <c r="D5" s="14" t="s">
        <v>128</v>
      </c>
      <c r="E5" s="226">
        <v>1.8897459999999999</v>
      </c>
      <c r="F5" s="71"/>
      <c r="G5" s="225">
        <v>9288</v>
      </c>
      <c r="H5" s="225" t="s">
        <v>18</v>
      </c>
      <c r="I5" s="162" t="s">
        <v>138</v>
      </c>
      <c r="J5" s="226">
        <v>19.260909999999999</v>
      </c>
      <c r="K5" s="77"/>
      <c r="L5" s="189" t="s">
        <v>123</v>
      </c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</row>
    <row r="6" spans="1:31" x14ac:dyDescent="0.25">
      <c r="A6" s="160">
        <v>8306</v>
      </c>
      <c r="B6" s="160" t="s">
        <v>18</v>
      </c>
      <c r="C6" s="162" t="s">
        <v>130</v>
      </c>
      <c r="D6" s="14">
        <v>41426</v>
      </c>
      <c r="E6" s="226">
        <v>0.49510199999999999</v>
      </c>
      <c r="F6" s="71"/>
      <c r="G6" s="225">
        <v>9895</v>
      </c>
      <c r="H6" s="225" t="s">
        <v>18</v>
      </c>
      <c r="I6" s="162" t="s">
        <v>152</v>
      </c>
      <c r="J6" s="226">
        <v>4.0883580000000004</v>
      </c>
      <c r="K6" s="77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</row>
    <row r="7" spans="1:31" x14ac:dyDescent="0.25">
      <c r="A7" s="160">
        <v>8313</v>
      </c>
      <c r="B7" s="160" t="s">
        <v>18</v>
      </c>
      <c r="C7" s="162" t="s">
        <v>129</v>
      </c>
      <c r="D7" s="64" t="s">
        <v>128</v>
      </c>
      <c r="E7" s="226">
        <v>3.9481830000000002</v>
      </c>
      <c r="F7" s="71"/>
      <c r="G7" s="182" t="s">
        <v>115</v>
      </c>
      <c r="H7" s="173"/>
      <c r="I7" s="183"/>
      <c r="J7" s="177">
        <f>SUM(J4:J6)</f>
        <v>26.020519</v>
      </c>
      <c r="K7" s="77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</row>
    <row r="8" spans="1:31" x14ac:dyDescent="0.25">
      <c r="A8" s="160">
        <v>8318</v>
      </c>
      <c r="B8" s="160" t="s">
        <v>18</v>
      </c>
      <c r="C8" s="162" t="s">
        <v>129</v>
      </c>
      <c r="D8" s="64" t="s">
        <v>128</v>
      </c>
      <c r="E8" s="226">
        <v>13.43454</v>
      </c>
      <c r="F8" s="71"/>
      <c r="G8" s="225">
        <v>21670</v>
      </c>
      <c r="H8" s="225" t="s">
        <v>37</v>
      </c>
      <c r="I8" s="162" t="s">
        <v>153</v>
      </c>
      <c r="J8" s="226">
        <v>2.3774E-2</v>
      </c>
      <c r="K8" s="77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</row>
    <row r="9" spans="1:31" x14ac:dyDescent="0.25">
      <c r="A9" s="160">
        <v>8367</v>
      </c>
      <c r="B9" s="160" t="s">
        <v>18</v>
      </c>
      <c r="C9" s="162" t="s">
        <v>131</v>
      </c>
      <c r="D9" s="194">
        <v>38504</v>
      </c>
      <c r="E9" s="226">
        <v>1.969511</v>
      </c>
      <c r="F9" s="71"/>
      <c r="G9" s="182" t="s">
        <v>115</v>
      </c>
      <c r="H9" s="173"/>
      <c r="I9" s="183"/>
      <c r="J9" s="177">
        <f>J8</f>
        <v>2.3774E-2</v>
      </c>
      <c r="K9" s="77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</row>
    <row r="10" spans="1:31" x14ac:dyDescent="0.25">
      <c r="A10" s="160">
        <v>8373</v>
      </c>
      <c r="B10" s="160" t="s">
        <v>18</v>
      </c>
      <c r="C10" s="162" t="s">
        <v>132</v>
      </c>
      <c r="D10" s="14">
        <v>29891</v>
      </c>
      <c r="E10" s="195">
        <v>0.61436400000000002</v>
      </c>
      <c r="F10" s="71"/>
      <c r="G10" s="227"/>
      <c r="H10" s="227"/>
      <c r="I10" s="148"/>
      <c r="J10" s="211"/>
      <c r="K10" s="77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</row>
    <row r="11" spans="1:31" x14ac:dyDescent="0.25">
      <c r="A11" s="160">
        <v>8373</v>
      </c>
      <c r="B11" s="160" t="s">
        <v>18</v>
      </c>
      <c r="C11" s="162" t="s">
        <v>133</v>
      </c>
      <c r="D11" s="14">
        <v>40437</v>
      </c>
      <c r="E11" s="195">
        <v>0.62355499999999997</v>
      </c>
      <c r="F11" s="71"/>
      <c r="K11" s="77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</row>
    <row r="12" spans="1:31" x14ac:dyDescent="0.25">
      <c r="A12" s="160"/>
      <c r="B12" s="160"/>
      <c r="C12" s="162"/>
      <c r="D12" s="14"/>
      <c r="E12" s="226">
        <f>SUM(E10:E11)</f>
        <v>1.237919</v>
      </c>
      <c r="F12" s="71"/>
      <c r="G12" s="146"/>
      <c r="H12" s="146"/>
      <c r="I12" s="148"/>
      <c r="J12" s="80"/>
      <c r="K12" s="77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</row>
    <row r="13" spans="1:31" x14ac:dyDescent="0.25">
      <c r="A13" s="160">
        <v>8444</v>
      </c>
      <c r="B13" s="160" t="s">
        <v>18</v>
      </c>
      <c r="C13" s="162" t="s">
        <v>134</v>
      </c>
      <c r="D13" s="14">
        <v>27912</v>
      </c>
      <c r="E13" s="226">
        <v>0.39076300000000003</v>
      </c>
      <c r="F13" s="71"/>
      <c r="G13" s="79"/>
      <c r="H13" s="79"/>
      <c r="I13" s="66"/>
      <c r="J13" s="80"/>
      <c r="K13" s="77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</row>
    <row r="14" spans="1:31" x14ac:dyDescent="0.25">
      <c r="A14" s="160">
        <v>8447</v>
      </c>
      <c r="B14" s="160" t="s">
        <v>18</v>
      </c>
      <c r="C14" s="162" t="s">
        <v>135</v>
      </c>
      <c r="D14" s="14">
        <v>41352</v>
      </c>
      <c r="E14" s="226">
        <v>0.264872</v>
      </c>
      <c r="F14" s="71"/>
      <c r="G14" s="79"/>
      <c r="H14" s="79"/>
      <c r="I14" s="66"/>
      <c r="J14" s="80"/>
      <c r="K14" s="77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</row>
    <row r="15" spans="1:31" x14ac:dyDescent="0.25">
      <c r="A15" s="160">
        <v>8449</v>
      </c>
      <c r="B15" s="160" t="s">
        <v>18</v>
      </c>
      <c r="C15" s="162" t="s">
        <v>134</v>
      </c>
      <c r="D15" s="14">
        <v>26451</v>
      </c>
      <c r="E15" s="226">
        <v>2.1270210000000001</v>
      </c>
      <c r="F15" s="71"/>
      <c r="G15" s="79"/>
      <c r="H15" s="18"/>
      <c r="I15" s="71"/>
      <c r="J15" s="80"/>
      <c r="K15" s="77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</row>
    <row r="16" spans="1:31" x14ac:dyDescent="0.25">
      <c r="A16" s="160">
        <v>8460</v>
      </c>
      <c r="B16" s="160" t="s">
        <v>18</v>
      </c>
      <c r="C16" s="162" t="s">
        <v>136</v>
      </c>
      <c r="D16" s="14">
        <v>32629</v>
      </c>
      <c r="E16" s="195">
        <v>5.0351E-2</v>
      </c>
      <c r="F16" s="71"/>
      <c r="G16" s="79"/>
      <c r="H16" s="18"/>
      <c r="I16" s="71"/>
      <c r="J16" s="80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</row>
    <row r="17" spans="1:31" x14ac:dyDescent="0.25">
      <c r="A17" s="160">
        <v>8460</v>
      </c>
      <c r="B17" s="160" t="s">
        <v>18</v>
      </c>
      <c r="C17" s="162" t="s">
        <v>137</v>
      </c>
      <c r="D17" s="14">
        <v>35217</v>
      </c>
      <c r="E17" s="195">
        <v>5.8919999999999997E-3</v>
      </c>
      <c r="F17" s="71"/>
      <c r="G17" s="79"/>
      <c r="H17" s="18"/>
      <c r="I17" s="71"/>
      <c r="J17" s="80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</row>
    <row r="18" spans="1:31" x14ac:dyDescent="0.25">
      <c r="A18" s="160"/>
      <c r="B18" s="160"/>
      <c r="C18" s="162"/>
      <c r="D18" s="14"/>
      <c r="E18" s="226">
        <f>SUM(E16:E17)</f>
        <v>5.6243000000000001E-2</v>
      </c>
      <c r="F18" s="71"/>
      <c r="G18" s="79"/>
      <c r="H18" s="18"/>
      <c r="I18" s="71"/>
      <c r="J18" s="80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</row>
    <row r="19" spans="1:31" x14ac:dyDescent="0.25">
      <c r="A19" s="160">
        <v>9288</v>
      </c>
      <c r="B19" s="160" t="s">
        <v>18</v>
      </c>
      <c r="C19" s="162" t="s">
        <v>138</v>
      </c>
      <c r="D19" s="14" t="s">
        <v>128</v>
      </c>
      <c r="E19" s="226">
        <v>19.25121</v>
      </c>
      <c r="F19" s="71"/>
      <c r="G19" s="79"/>
      <c r="H19" s="18"/>
      <c r="I19" s="79"/>
      <c r="J19" s="80"/>
      <c r="K19" s="77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</row>
    <row r="20" spans="1:31" x14ac:dyDescent="0.25">
      <c r="A20" s="160">
        <v>9294</v>
      </c>
      <c r="B20" s="160" t="s">
        <v>18</v>
      </c>
      <c r="C20" s="162" t="s">
        <v>134</v>
      </c>
      <c r="D20" s="14">
        <v>27912</v>
      </c>
      <c r="E20" s="226">
        <v>0.33502799999999999</v>
      </c>
      <c r="F20" s="71"/>
      <c r="G20" s="79"/>
      <c r="H20" s="18"/>
      <c r="I20" s="79"/>
      <c r="J20" s="80"/>
      <c r="K20" s="77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</row>
    <row r="21" spans="1:31" x14ac:dyDescent="0.25">
      <c r="A21" s="160">
        <v>9889</v>
      </c>
      <c r="B21" s="160" t="s">
        <v>18</v>
      </c>
      <c r="C21" s="162" t="s">
        <v>139</v>
      </c>
      <c r="D21" s="14">
        <v>38599</v>
      </c>
      <c r="E21" s="195">
        <v>1.54E-4</v>
      </c>
      <c r="F21" s="71"/>
      <c r="G21" s="79"/>
      <c r="H21" s="18"/>
      <c r="I21" s="158"/>
      <c r="J21" s="158"/>
      <c r="K21" s="159"/>
      <c r="L21" s="6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</row>
    <row r="22" spans="1:31" x14ac:dyDescent="0.25">
      <c r="A22" s="160">
        <v>9889</v>
      </c>
      <c r="B22" s="160" t="s">
        <v>18</v>
      </c>
      <c r="C22" s="162" t="s">
        <v>140</v>
      </c>
      <c r="D22" s="14">
        <v>42061</v>
      </c>
      <c r="E22" s="195">
        <v>0.15327099999999999</v>
      </c>
      <c r="F22" s="71"/>
      <c r="G22" s="79"/>
      <c r="H22" s="18"/>
      <c r="I22" s="79"/>
      <c r="J22" s="79"/>
      <c r="K22" s="66"/>
      <c r="L22" s="80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</row>
    <row r="23" spans="1:31" x14ac:dyDescent="0.25">
      <c r="A23" s="160"/>
      <c r="B23" s="160"/>
      <c r="C23" s="162"/>
      <c r="D23" s="14"/>
      <c r="E23" s="226">
        <f>SUM(E21:E22)</f>
        <v>0.15342499999999998</v>
      </c>
      <c r="F23" s="71"/>
      <c r="G23" s="79"/>
      <c r="H23" s="18"/>
      <c r="I23" s="79"/>
      <c r="J23" s="79"/>
      <c r="K23" s="66"/>
      <c r="L23" s="80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</row>
    <row r="24" spans="1:31" x14ac:dyDescent="0.25">
      <c r="A24" s="160">
        <v>9893</v>
      </c>
      <c r="B24" s="160" t="s">
        <v>18</v>
      </c>
      <c r="C24" s="162" t="s">
        <v>129</v>
      </c>
      <c r="D24" s="64" t="s">
        <v>128</v>
      </c>
      <c r="E24" s="226">
        <v>1.2399249999999999</v>
      </c>
      <c r="F24" s="71"/>
      <c r="G24" s="79"/>
      <c r="H24" s="18"/>
      <c r="I24" s="79"/>
      <c r="J24" s="79"/>
      <c r="K24" s="66"/>
      <c r="L24" s="80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</row>
    <row r="25" spans="1:31" x14ac:dyDescent="0.25">
      <c r="A25" s="160">
        <v>9895</v>
      </c>
      <c r="B25" s="160" t="s">
        <v>18</v>
      </c>
      <c r="C25" s="162" t="s">
        <v>141</v>
      </c>
      <c r="D25" s="14">
        <v>38446</v>
      </c>
      <c r="E25" s="195">
        <v>0.33841100000000002</v>
      </c>
      <c r="F25" s="71"/>
      <c r="G25" s="79"/>
      <c r="H25" s="18"/>
      <c r="I25" s="79"/>
      <c r="J25" s="79"/>
      <c r="K25" s="66"/>
      <c r="L25" s="80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</row>
    <row r="26" spans="1:31" x14ac:dyDescent="0.25">
      <c r="A26" s="160">
        <v>9895</v>
      </c>
      <c r="B26" s="160" t="s">
        <v>18</v>
      </c>
      <c r="C26" s="162" t="s">
        <v>142</v>
      </c>
      <c r="D26" s="14">
        <v>32690</v>
      </c>
      <c r="E26" s="195">
        <v>5.0330000000000001E-3</v>
      </c>
      <c r="F26" s="71"/>
      <c r="G26" s="79"/>
      <c r="H26" s="18"/>
      <c r="I26" s="79"/>
      <c r="J26" s="79"/>
      <c r="K26" s="66"/>
      <c r="L26" s="80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</row>
    <row r="27" spans="1:31" x14ac:dyDescent="0.25">
      <c r="A27" s="160"/>
      <c r="B27" s="160"/>
      <c r="C27" s="162"/>
      <c r="D27" s="14"/>
      <c r="E27" s="226">
        <f>SUM(E25:E26)</f>
        <v>0.34344400000000003</v>
      </c>
      <c r="F27" s="71"/>
      <c r="G27" s="79"/>
      <c r="H27" s="18"/>
      <c r="I27" s="79"/>
      <c r="J27" s="79"/>
      <c r="K27" s="66"/>
      <c r="L27" s="80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</row>
    <row r="28" spans="1:31" x14ac:dyDescent="0.25">
      <c r="A28" s="160">
        <v>9897</v>
      </c>
      <c r="B28" s="160" t="s">
        <v>18</v>
      </c>
      <c r="C28" s="162" t="s">
        <v>143</v>
      </c>
      <c r="D28" s="14">
        <v>37769</v>
      </c>
      <c r="E28" s="195">
        <v>1.0748009999999999</v>
      </c>
      <c r="F28" s="71"/>
      <c r="G28" s="79"/>
      <c r="H28" s="18"/>
      <c r="I28" s="79"/>
      <c r="J28" s="79"/>
      <c r="K28" s="66"/>
      <c r="L28" s="80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</row>
    <row r="29" spans="1:31" x14ac:dyDescent="0.25">
      <c r="A29" s="160">
        <v>9897</v>
      </c>
      <c r="B29" s="160" t="s">
        <v>18</v>
      </c>
      <c r="C29" s="162" t="s">
        <v>144</v>
      </c>
      <c r="D29" s="14">
        <v>41275</v>
      </c>
      <c r="E29" s="195">
        <v>0.758992</v>
      </c>
      <c r="F29" s="71"/>
      <c r="G29" s="79"/>
      <c r="H29" s="18"/>
      <c r="I29" s="79"/>
      <c r="J29" s="79"/>
      <c r="K29" s="66"/>
      <c r="L29" s="80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</row>
    <row r="30" spans="1:31" x14ac:dyDescent="0.25">
      <c r="A30" s="160">
        <v>9897</v>
      </c>
      <c r="B30" s="160" t="s">
        <v>18</v>
      </c>
      <c r="C30" s="162" t="s">
        <v>143</v>
      </c>
      <c r="D30" s="14">
        <v>37769</v>
      </c>
      <c r="E30" s="195">
        <v>2.0718809999999999</v>
      </c>
      <c r="F30" s="71"/>
      <c r="G30" s="79"/>
      <c r="H30" s="18"/>
      <c r="I30" s="79"/>
      <c r="J30" s="79"/>
      <c r="K30" s="66"/>
      <c r="L30" s="80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</row>
    <row r="31" spans="1:31" x14ac:dyDescent="0.25">
      <c r="A31" s="160">
        <v>9897</v>
      </c>
      <c r="B31" s="160" t="s">
        <v>18</v>
      </c>
      <c r="C31" s="162" t="s">
        <v>144</v>
      </c>
      <c r="D31" s="14">
        <v>41275</v>
      </c>
      <c r="E31" s="195">
        <v>2.0718809999999999</v>
      </c>
      <c r="F31" s="71"/>
      <c r="L31" s="80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</row>
    <row r="32" spans="1:31" x14ac:dyDescent="0.25">
      <c r="A32" s="193"/>
      <c r="B32" s="193"/>
      <c r="C32" s="193"/>
      <c r="D32" s="193"/>
      <c r="E32" s="226">
        <f>SUM(E28:E31)</f>
        <v>5.9775549999999997</v>
      </c>
      <c r="F32" s="71"/>
      <c r="G32" s="79"/>
      <c r="H32" s="18"/>
      <c r="I32" s="79"/>
      <c r="J32" s="79"/>
      <c r="K32" s="66"/>
      <c r="L32" s="80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</row>
    <row r="33" spans="1:31" x14ac:dyDescent="0.25">
      <c r="A33" s="160">
        <v>9901</v>
      </c>
      <c r="B33" s="160" t="s">
        <v>18</v>
      </c>
      <c r="C33" s="162" t="s">
        <v>145</v>
      </c>
      <c r="D33" s="14">
        <v>39248</v>
      </c>
      <c r="E33" s="226">
        <v>0.108684</v>
      </c>
      <c r="F33" s="71"/>
      <c r="G33" s="79"/>
      <c r="H33" s="18"/>
      <c r="I33" s="79"/>
      <c r="J33" s="79"/>
      <c r="K33" s="66"/>
      <c r="L33" s="80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</row>
    <row r="34" spans="1:31" s="189" customFormat="1" x14ac:dyDescent="0.25">
      <c r="A34" s="182" t="s">
        <v>115</v>
      </c>
      <c r="B34" s="180"/>
      <c r="C34" s="185"/>
      <c r="D34" s="184"/>
      <c r="E34" s="176">
        <f>SUM(E4:E9)+E12+E13+E14+E15+E18+E19+E20+E23+E24+E27+E32+E33</f>
        <v>59.590662000000002</v>
      </c>
      <c r="F34" s="207"/>
      <c r="G34" s="210"/>
      <c r="H34" s="196"/>
      <c r="I34" s="210"/>
      <c r="J34" s="196"/>
      <c r="K34" s="207"/>
      <c r="L34" s="211"/>
      <c r="M34" s="197"/>
      <c r="N34" s="197"/>
      <c r="O34" s="197"/>
      <c r="P34" s="197"/>
      <c r="Q34" s="197"/>
      <c r="R34" s="197"/>
      <c r="S34" s="197"/>
      <c r="T34" s="197"/>
      <c r="U34" s="197"/>
      <c r="V34" s="197"/>
      <c r="W34" s="197"/>
      <c r="X34" s="197"/>
      <c r="Y34" s="197"/>
      <c r="Z34" s="197"/>
      <c r="AA34" s="197"/>
      <c r="AB34" s="197"/>
      <c r="AC34" s="197"/>
      <c r="AD34" s="197"/>
      <c r="AE34" s="197"/>
    </row>
    <row r="35" spans="1:31" x14ac:dyDescent="0.25">
      <c r="A35" s="160">
        <v>21618</v>
      </c>
      <c r="B35" s="160" t="s">
        <v>37</v>
      </c>
      <c r="C35" s="162" t="s">
        <v>146</v>
      </c>
      <c r="D35" s="14">
        <v>35065</v>
      </c>
      <c r="E35" s="226">
        <v>0.46784199999999998</v>
      </c>
      <c r="F35" s="71"/>
      <c r="G35" s="71"/>
      <c r="H35" s="18"/>
      <c r="I35" s="71"/>
      <c r="J35" s="68"/>
      <c r="K35" s="77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</row>
    <row r="36" spans="1:31" x14ac:dyDescent="0.25">
      <c r="A36" s="160">
        <v>21670</v>
      </c>
      <c r="B36" s="160" t="s">
        <v>37</v>
      </c>
      <c r="C36" s="162" t="s">
        <v>147</v>
      </c>
      <c r="D36" s="14">
        <v>41694</v>
      </c>
      <c r="E36" s="226">
        <v>0.30973699999999998</v>
      </c>
      <c r="F36" s="71"/>
      <c r="G36" s="71"/>
      <c r="H36" s="18"/>
      <c r="I36" s="71"/>
      <c r="J36" s="68"/>
      <c r="K36" s="77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</row>
    <row r="37" spans="1:31" x14ac:dyDescent="0.25">
      <c r="A37" s="160">
        <v>21672</v>
      </c>
      <c r="B37" s="160" t="s">
        <v>37</v>
      </c>
      <c r="C37" s="162" t="s">
        <v>148</v>
      </c>
      <c r="D37" s="14">
        <v>33390</v>
      </c>
      <c r="E37" s="226">
        <v>3.2030999999999997E-2</v>
      </c>
      <c r="F37" s="71"/>
      <c r="G37" s="71"/>
      <c r="H37" s="18"/>
      <c r="I37" s="71"/>
      <c r="J37" s="77"/>
      <c r="K37" s="77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</row>
    <row r="38" spans="1:31" x14ac:dyDescent="0.25">
      <c r="A38" s="160">
        <v>21673</v>
      </c>
      <c r="B38" s="160" t="s">
        <v>37</v>
      </c>
      <c r="C38" s="162" t="s">
        <v>129</v>
      </c>
      <c r="D38" s="14" t="s">
        <v>128</v>
      </c>
      <c r="E38" s="226">
        <v>1.0546759999999999</v>
      </c>
      <c r="F38" s="71"/>
      <c r="G38" s="79"/>
      <c r="H38" s="18"/>
      <c r="I38" s="71"/>
      <c r="J38" s="80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</row>
    <row r="39" spans="1:31" x14ac:dyDescent="0.25">
      <c r="A39" s="160">
        <v>21674</v>
      </c>
      <c r="B39" s="160" t="s">
        <v>37</v>
      </c>
      <c r="C39" s="162" t="s">
        <v>149</v>
      </c>
      <c r="D39" s="14">
        <v>36951</v>
      </c>
      <c r="E39" s="226">
        <v>0.52997499999999997</v>
      </c>
      <c r="F39" s="71"/>
      <c r="G39" s="79"/>
      <c r="H39" s="18"/>
      <c r="I39" s="71"/>
      <c r="J39" s="80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</row>
    <row r="40" spans="1:31" x14ac:dyDescent="0.25">
      <c r="A40" s="160">
        <v>21675</v>
      </c>
      <c r="B40" s="160" t="s">
        <v>37</v>
      </c>
      <c r="C40" s="162" t="s">
        <v>149</v>
      </c>
      <c r="D40" s="14">
        <v>36951</v>
      </c>
      <c r="E40" s="226">
        <v>5.561E-3</v>
      </c>
      <c r="F40" s="71"/>
      <c r="G40" s="79"/>
      <c r="H40" s="18"/>
      <c r="I40" s="71"/>
      <c r="J40" s="80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</row>
    <row r="41" spans="1:31" x14ac:dyDescent="0.25">
      <c r="A41" s="160">
        <v>21677</v>
      </c>
      <c r="B41" s="160" t="s">
        <v>37</v>
      </c>
      <c r="C41" s="162" t="s">
        <v>150</v>
      </c>
      <c r="D41" s="14">
        <v>41244</v>
      </c>
      <c r="E41" s="195">
        <v>0.281694</v>
      </c>
      <c r="F41" s="71"/>
      <c r="G41" s="79"/>
      <c r="H41" s="18"/>
      <c r="I41" s="71"/>
      <c r="J41" s="80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</row>
    <row r="42" spans="1:31" x14ac:dyDescent="0.25">
      <c r="A42" s="160">
        <v>21677</v>
      </c>
      <c r="B42" s="160" t="s">
        <v>37</v>
      </c>
      <c r="C42" s="162" t="s">
        <v>134</v>
      </c>
      <c r="D42" s="14">
        <v>40358</v>
      </c>
      <c r="E42" s="195">
        <v>2.2548349999999999</v>
      </c>
      <c r="F42" s="71"/>
      <c r="G42" s="18"/>
      <c r="H42" s="18"/>
      <c r="I42" s="19"/>
      <c r="J42" s="80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</row>
    <row r="43" spans="1:31" x14ac:dyDescent="0.25">
      <c r="A43" s="160"/>
      <c r="B43" s="160"/>
      <c r="C43" s="162"/>
      <c r="D43" s="14"/>
      <c r="E43" s="226">
        <f>SUM(E41:E42)</f>
        <v>2.5365289999999998</v>
      </c>
      <c r="F43" s="71"/>
      <c r="G43" s="18"/>
      <c r="H43" s="18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</row>
    <row r="44" spans="1:31" x14ac:dyDescent="0.25">
      <c r="A44" s="182" t="s">
        <v>115</v>
      </c>
      <c r="B44" s="180"/>
      <c r="C44" s="185"/>
      <c r="D44" s="184"/>
      <c r="E44" s="176">
        <f>SUM(E35:E40)+E43</f>
        <v>4.9363510000000002</v>
      </c>
      <c r="F44" s="71"/>
      <c r="G44" s="18"/>
      <c r="H44" s="18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</row>
    <row r="45" spans="1:31" x14ac:dyDescent="0.25">
      <c r="A45" s="160"/>
      <c r="B45" s="160"/>
      <c r="C45" s="162"/>
      <c r="D45" s="14"/>
      <c r="E45" s="195"/>
      <c r="F45" s="71"/>
      <c r="G45" s="18"/>
      <c r="H45" s="18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</row>
    <row r="46" spans="1:31" x14ac:dyDescent="0.25">
      <c r="A46" s="160"/>
      <c r="B46" s="160"/>
      <c r="C46" s="162"/>
      <c r="D46" s="14"/>
      <c r="E46" s="195"/>
      <c r="F46" s="71"/>
      <c r="G46" s="18"/>
      <c r="H46" s="18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</row>
    <row r="47" spans="1:31" x14ac:dyDescent="0.25">
      <c r="A47" s="160"/>
      <c r="B47" s="160"/>
      <c r="C47" s="162"/>
      <c r="D47" s="14"/>
      <c r="E47" s="195"/>
      <c r="F47" s="71"/>
      <c r="G47" s="18"/>
      <c r="H47" s="18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</row>
    <row r="48" spans="1:31" x14ac:dyDescent="0.25">
      <c r="A48" s="160"/>
      <c r="B48" s="160"/>
      <c r="C48" s="162"/>
      <c r="D48" s="14"/>
      <c r="E48" s="195"/>
      <c r="F48" s="19"/>
      <c r="G48" s="18"/>
      <c r="H48" s="18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</row>
    <row r="49" spans="1:31" x14ac:dyDescent="0.25">
      <c r="A49" s="160"/>
      <c r="B49" s="160"/>
      <c r="C49" s="162"/>
      <c r="D49" s="14"/>
      <c r="E49" s="195"/>
      <c r="F49" s="19"/>
      <c r="G49" s="18"/>
      <c r="H49" s="18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</row>
    <row r="50" spans="1:31" x14ac:dyDescent="0.25">
      <c r="A50" s="160"/>
      <c r="B50" s="160"/>
      <c r="C50" s="162"/>
      <c r="D50" s="14"/>
      <c r="E50" s="195"/>
      <c r="F50" s="19"/>
      <c r="G50" s="18"/>
      <c r="H50" s="18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</row>
    <row r="51" spans="1:31" x14ac:dyDescent="0.25">
      <c r="A51" s="160"/>
      <c r="B51" s="160"/>
      <c r="C51" s="162"/>
      <c r="D51" s="14"/>
      <c r="E51" s="195"/>
      <c r="F51" s="19"/>
      <c r="G51" s="18"/>
      <c r="H51" s="18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</row>
    <row r="52" spans="1:31" x14ac:dyDescent="0.25">
      <c r="A52" s="160"/>
      <c r="B52" s="160"/>
      <c r="C52" s="162"/>
      <c r="D52" s="14"/>
      <c r="E52" s="195"/>
      <c r="F52" s="19"/>
      <c r="G52" s="18"/>
      <c r="H52" s="18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</row>
    <row r="53" spans="1:31" x14ac:dyDescent="0.25">
      <c r="A53" s="160"/>
      <c r="B53" s="160"/>
      <c r="C53" s="162"/>
      <c r="D53" s="14"/>
      <c r="E53" s="195"/>
      <c r="F53" s="19"/>
      <c r="G53" s="18"/>
      <c r="H53" s="18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</row>
    <row r="54" spans="1:31" x14ac:dyDescent="0.25">
      <c r="A54" s="160"/>
      <c r="B54" s="160"/>
      <c r="C54" s="162"/>
      <c r="D54" s="14"/>
      <c r="E54" s="195"/>
      <c r="F54" s="19"/>
      <c r="G54" s="18"/>
      <c r="H54" s="18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</row>
    <row r="55" spans="1:31" x14ac:dyDescent="0.25">
      <c r="A55" s="160"/>
      <c r="B55" s="160"/>
      <c r="C55" s="162"/>
      <c r="D55" s="14"/>
      <c r="E55" s="195"/>
      <c r="F55" s="19"/>
      <c r="G55" s="18"/>
      <c r="H55" s="18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</row>
    <row r="56" spans="1:31" x14ac:dyDescent="0.25">
      <c r="A56" s="160"/>
      <c r="B56" s="160"/>
      <c r="C56" s="162"/>
      <c r="D56" s="14"/>
      <c r="E56" s="195"/>
      <c r="F56" s="19"/>
      <c r="G56" s="18"/>
      <c r="H56" s="18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</row>
    <row r="57" spans="1:31" x14ac:dyDescent="0.25">
      <c r="A57" s="160"/>
      <c r="B57" s="160"/>
      <c r="C57" s="162"/>
      <c r="D57" s="14"/>
      <c r="E57" s="195"/>
      <c r="F57" s="19"/>
      <c r="G57" s="18"/>
      <c r="H57" s="18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</row>
    <row r="58" spans="1:31" x14ac:dyDescent="0.25">
      <c r="A58" s="160"/>
      <c r="B58" s="160"/>
      <c r="C58" s="162"/>
      <c r="D58" s="14"/>
      <c r="E58" s="195"/>
      <c r="F58" s="19"/>
      <c r="G58" s="18"/>
      <c r="H58" s="18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</row>
    <row r="59" spans="1:31" x14ac:dyDescent="0.25">
      <c r="A59" s="160"/>
      <c r="B59" s="160"/>
      <c r="C59" s="162"/>
      <c r="D59" s="14"/>
      <c r="E59" s="195"/>
      <c r="F59" s="19"/>
      <c r="G59" s="18"/>
      <c r="H59" s="18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</row>
    <row r="60" spans="1:31" x14ac:dyDescent="0.25">
      <c r="A60" s="149"/>
      <c r="B60" s="149"/>
      <c r="C60" s="147"/>
      <c r="E60" s="154"/>
      <c r="F60" s="19"/>
      <c r="G60" s="18"/>
      <c r="H60" s="18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</row>
    <row r="61" spans="1:31" x14ac:dyDescent="0.25">
      <c r="A61" s="149"/>
      <c r="B61" s="149"/>
      <c r="C61" s="147"/>
      <c r="E61" s="154"/>
      <c r="F61" s="19"/>
      <c r="G61" s="18"/>
      <c r="H61" s="18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</row>
    <row r="62" spans="1:31" x14ac:dyDescent="0.25">
      <c r="A62" s="149"/>
      <c r="B62" s="149"/>
      <c r="C62" s="147"/>
      <c r="E62" s="154"/>
      <c r="F62" s="19"/>
      <c r="G62" s="18"/>
      <c r="H62" s="18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</row>
    <row r="63" spans="1:31" x14ac:dyDescent="0.25">
      <c r="A63" s="149"/>
      <c r="B63" s="149"/>
      <c r="C63" s="147"/>
      <c r="E63" s="154"/>
      <c r="F63" s="19"/>
      <c r="G63" s="18"/>
      <c r="H63" s="18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</row>
    <row r="64" spans="1:31" x14ac:dyDescent="0.25">
      <c r="A64" s="149"/>
      <c r="B64" s="149"/>
      <c r="C64" s="147"/>
      <c r="E64" s="154"/>
      <c r="F64" s="19"/>
      <c r="G64" s="18"/>
      <c r="H64" s="18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</row>
    <row r="65" spans="1:31" x14ac:dyDescent="0.25">
      <c r="A65" s="149"/>
      <c r="B65" s="149"/>
      <c r="C65" s="147"/>
      <c r="E65" s="154"/>
      <c r="F65" s="19"/>
      <c r="G65" s="18"/>
      <c r="H65" s="18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</row>
    <row r="66" spans="1:31" x14ac:dyDescent="0.25">
      <c r="A66" s="149"/>
      <c r="B66" s="149"/>
      <c r="C66" s="147"/>
      <c r="E66" s="154"/>
      <c r="F66" s="19"/>
      <c r="G66" s="18"/>
      <c r="H66" s="18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</row>
    <row r="67" spans="1:31" x14ac:dyDescent="0.25">
      <c r="A67" s="79"/>
      <c r="B67" s="18"/>
      <c r="C67" s="81"/>
      <c r="D67" s="79"/>
      <c r="E67" s="80"/>
      <c r="F67" s="19"/>
      <c r="G67" s="18"/>
      <c r="H67" s="18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</row>
    <row r="68" spans="1:31" x14ac:dyDescent="0.25">
      <c r="A68" s="79"/>
      <c r="B68" s="18"/>
      <c r="C68" s="81"/>
      <c r="D68" s="79"/>
      <c r="E68" s="80"/>
      <c r="F68" s="19"/>
      <c r="G68" s="18"/>
      <c r="H68" s="18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</row>
    <row r="69" spans="1:31" x14ac:dyDescent="0.25">
      <c r="A69" s="79"/>
      <c r="B69" s="18"/>
      <c r="C69" s="81"/>
      <c r="D69" s="79"/>
      <c r="E69" s="80"/>
      <c r="F69" s="19"/>
      <c r="G69" s="18"/>
      <c r="H69" s="18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</row>
    <row r="70" spans="1:31" x14ac:dyDescent="0.25">
      <c r="A70" s="79"/>
      <c r="B70" s="18"/>
      <c r="C70" s="81"/>
      <c r="D70" s="79"/>
      <c r="E70" s="80"/>
      <c r="F70" s="19"/>
      <c r="G70" s="18"/>
      <c r="H70" s="18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</row>
    <row r="71" spans="1:31" x14ac:dyDescent="0.25">
      <c r="A71" s="79"/>
      <c r="B71" s="18"/>
      <c r="C71" s="81"/>
      <c r="D71" s="79"/>
      <c r="E71" s="80"/>
      <c r="F71" s="19"/>
      <c r="G71" s="18"/>
      <c r="H71" s="18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</row>
    <row r="72" spans="1:31" x14ac:dyDescent="0.25">
      <c r="A72" s="79"/>
      <c r="B72" s="18"/>
      <c r="C72" s="81"/>
      <c r="D72" s="79"/>
      <c r="E72" s="80"/>
      <c r="F72" s="19"/>
      <c r="G72" s="18"/>
      <c r="H72" s="18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</row>
    <row r="73" spans="1:31" x14ac:dyDescent="0.25">
      <c r="A73" s="79"/>
      <c r="B73" s="18"/>
      <c r="C73" s="81"/>
      <c r="D73" s="79"/>
      <c r="E73" s="80"/>
      <c r="F73" s="19"/>
      <c r="G73" s="18"/>
      <c r="H73" s="18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</row>
    <row r="74" spans="1:31" x14ac:dyDescent="0.25">
      <c r="A74" s="79"/>
      <c r="B74" s="18"/>
      <c r="C74" s="81"/>
      <c r="D74" s="79"/>
      <c r="E74" s="80"/>
      <c r="F74" s="19"/>
      <c r="G74" s="18"/>
      <c r="H74" s="18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</row>
    <row r="75" spans="1:31" x14ac:dyDescent="0.25">
      <c r="A75" s="79"/>
      <c r="B75" s="18"/>
      <c r="C75" s="81"/>
      <c r="D75" s="79"/>
      <c r="E75" s="80"/>
      <c r="F75" s="19"/>
      <c r="G75" s="18"/>
      <c r="H75" s="18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</row>
    <row r="76" spans="1:31" x14ac:dyDescent="0.25">
      <c r="A76" s="79"/>
      <c r="B76" s="18"/>
      <c r="C76" s="81"/>
      <c r="D76" s="79"/>
      <c r="E76" s="80"/>
      <c r="F76" s="19"/>
      <c r="G76" s="18"/>
      <c r="H76" s="18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</row>
    <row r="77" spans="1:31" x14ac:dyDescent="0.25">
      <c r="A77" s="79"/>
      <c r="B77" s="18"/>
      <c r="C77" s="81"/>
      <c r="D77" s="79"/>
      <c r="E77" s="80"/>
      <c r="F77" s="19"/>
      <c r="G77" s="18"/>
      <c r="H77" s="18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</row>
    <row r="78" spans="1:31" x14ac:dyDescent="0.25">
      <c r="A78" s="79"/>
      <c r="B78" s="18"/>
      <c r="C78" s="81"/>
      <c r="D78" s="79"/>
      <c r="E78" s="80"/>
      <c r="F78" s="19"/>
      <c r="G78" s="18"/>
      <c r="H78" s="18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</row>
    <row r="79" spans="1:31" x14ac:dyDescent="0.25">
      <c r="A79" s="79"/>
      <c r="B79" s="18"/>
      <c r="C79" s="81"/>
      <c r="D79" s="79"/>
      <c r="E79" s="80"/>
      <c r="F79" s="19"/>
      <c r="G79" s="18"/>
      <c r="H79" s="18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</row>
    <row r="80" spans="1:31" x14ac:dyDescent="0.25">
      <c r="A80" s="79"/>
      <c r="B80" s="18"/>
      <c r="C80" s="81"/>
      <c r="D80" s="79"/>
      <c r="E80" s="80"/>
      <c r="F80" s="19"/>
      <c r="G80" s="18"/>
    </row>
    <row r="81" spans="1:7" x14ac:dyDescent="0.25">
      <c r="A81" s="79"/>
      <c r="B81" s="18"/>
      <c r="C81" s="81"/>
      <c r="D81" s="79"/>
      <c r="E81" s="80"/>
      <c r="F81" s="19"/>
      <c r="G81" s="18"/>
    </row>
    <row r="82" spans="1:7" x14ac:dyDescent="0.25">
      <c r="A82" s="18"/>
      <c r="B82" s="18"/>
      <c r="C82" s="18"/>
      <c r="D82" s="18"/>
      <c r="E82" s="80"/>
      <c r="F82" s="19"/>
      <c r="G82" s="18"/>
    </row>
    <row r="83" spans="1:7" x14ac:dyDescent="0.25">
      <c r="A83" s="18"/>
      <c r="B83" s="18"/>
      <c r="C83" s="18"/>
      <c r="D83" s="18"/>
      <c r="E83" s="68"/>
      <c r="F83" s="19"/>
      <c r="G83" s="18"/>
    </row>
    <row r="84" spans="1:7" x14ac:dyDescent="0.25">
      <c r="A84" s="18"/>
      <c r="B84" s="18"/>
      <c r="C84" s="18"/>
      <c r="D84" s="18"/>
      <c r="E84" s="18"/>
      <c r="F84" s="19"/>
      <c r="G84" s="18"/>
    </row>
    <row r="85" spans="1:7" x14ac:dyDescent="0.25">
      <c r="A85" s="18"/>
      <c r="B85" s="18"/>
      <c r="C85" s="18"/>
      <c r="D85" s="18"/>
      <c r="E85" s="18"/>
      <c r="F85" s="19"/>
      <c r="G85" s="18"/>
    </row>
    <row r="86" spans="1:7" x14ac:dyDescent="0.25">
      <c r="A86" s="18"/>
      <c r="B86" s="18"/>
      <c r="C86" s="18"/>
      <c r="D86" s="18"/>
      <c r="E86" s="18"/>
      <c r="F86" s="19"/>
      <c r="G86" s="18"/>
    </row>
    <row r="87" spans="1:7" x14ac:dyDescent="0.25">
      <c r="A87" s="18"/>
      <c r="B87" s="18"/>
      <c r="C87" s="18"/>
      <c r="D87" s="18"/>
      <c r="E87" s="18"/>
      <c r="F87" s="19"/>
      <c r="G87" s="18"/>
    </row>
    <row r="88" spans="1:7" x14ac:dyDescent="0.25">
      <c r="A88" s="18"/>
      <c r="B88" s="18"/>
      <c r="C88" s="18"/>
      <c r="D88" s="18"/>
      <c r="E88" s="18"/>
      <c r="F88" s="19"/>
      <c r="G88" s="18"/>
    </row>
    <row r="89" spans="1:7" x14ac:dyDescent="0.25">
      <c r="A89" s="18"/>
      <c r="B89" s="18"/>
      <c r="C89" s="18"/>
      <c r="D89" s="18"/>
      <c r="E89" s="18"/>
      <c r="F89" s="19"/>
      <c r="G89" s="18"/>
    </row>
    <row r="90" spans="1:7" x14ac:dyDescent="0.25">
      <c r="A90" s="18"/>
      <c r="B90" s="18"/>
      <c r="C90" s="18"/>
      <c r="D90" s="18"/>
      <c r="E90" s="18"/>
      <c r="F90" s="19"/>
      <c r="G90" s="18"/>
    </row>
    <row r="91" spans="1:7" x14ac:dyDescent="0.25">
      <c r="A91" s="18"/>
      <c r="B91" s="18"/>
      <c r="C91" s="18"/>
      <c r="D91" s="18"/>
      <c r="E91" s="18"/>
      <c r="F91" s="19"/>
      <c r="G91" s="1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ID284"/>
  <sheetViews>
    <sheetView topLeftCell="L31" workbookViewId="0">
      <selection activeCell="Z44" sqref="Z44"/>
    </sheetView>
  </sheetViews>
  <sheetFormatPr defaultColWidth="8.85546875" defaultRowHeight="15" x14ac:dyDescent="0.25"/>
  <cols>
    <col min="1" max="3" width="9.140625" style="15" customWidth="1"/>
    <col min="4" max="4" width="8.85546875" style="15"/>
    <col min="5" max="5" width="16" style="91" customWidth="1"/>
    <col min="6" max="6" width="9.140625" style="206" customWidth="1"/>
    <col min="7" max="7" width="14.140625" style="120" customWidth="1"/>
    <col min="8" max="8" width="9.140625" style="206" customWidth="1"/>
    <col min="9" max="9" width="11.85546875" style="120" customWidth="1"/>
    <col min="10" max="10" width="9.140625" style="206" customWidth="1"/>
    <col min="11" max="11" width="9.140625" style="107" customWidth="1"/>
    <col min="12" max="12" width="9.140625" style="59" customWidth="1"/>
    <col min="13" max="13" width="17" style="85" customWidth="1"/>
    <col min="14" max="14" width="9.140625" style="8" customWidth="1"/>
    <col min="15" max="15" width="9.140625" style="143" customWidth="1"/>
    <col min="16" max="16" width="9.140625" style="11" customWidth="1"/>
    <col min="17" max="17" width="12.140625" style="144" customWidth="1"/>
    <col min="18" max="18" width="9.140625" style="103" customWidth="1"/>
    <col min="19" max="21" width="9.140625" style="8" customWidth="1"/>
    <col min="22" max="22" width="9.140625" style="111" customWidth="1"/>
    <col min="23" max="23" width="9.140625" style="17" customWidth="1"/>
    <col min="24" max="16384" width="8.85546875" style="189"/>
  </cols>
  <sheetData>
    <row r="1" spans="1:31" ht="45" x14ac:dyDescent="0.25">
      <c r="A1" s="364" t="s">
        <v>156</v>
      </c>
      <c r="B1" s="364"/>
      <c r="C1" s="364"/>
      <c r="D1" s="364"/>
      <c r="E1" s="365" t="s">
        <v>26</v>
      </c>
      <c r="F1" s="365"/>
      <c r="G1" s="365"/>
      <c r="H1" s="365"/>
      <c r="I1" s="140"/>
      <c r="J1" s="229"/>
      <c r="K1" s="44" t="s">
        <v>34</v>
      </c>
      <c r="L1" s="45" t="s">
        <v>33</v>
      </c>
      <c r="M1" s="362" t="s">
        <v>27</v>
      </c>
      <c r="N1" s="362"/>
      <c r="O1" s="31" t="s">
        <v>28</v>
      </c>
      <c r="P1" s="366" t="s">
        <v>29</v>
      </c>
      <c r="Q1" s="366"/>
      <c r="R1" s="367" t="s">
        <v>30</v>
      </c>
      <c r="S1" s="362" t="s">
        <v>38</v>
      </c>
      <c r="T1" s="363"/>
      <c r="U1" s="363"/>
      <c r="V1" s="216" t="s">
        <v>42</v>
      </c>
      <c r="W1" s="126"/>
      <c r="X1" s="228" t="s">
        <v>120</v>
      </c>
    </row>
    <row r="2" spans="1:31" ht="36" x14ac:dyDescent="0.25">
      <c r="A2" s="3" t="s">
        <v>7</v>
      </c>
      <c r="B2" s="2" t="s">
        <v>0</v>
      </c>
      <c r="C2" s="2" t="s">
        <v>1</v>
      </c>
      <c r="D2" s="6" t="s">
        <v>8</v>
      </c>
      <c r="E2" s="88" t="s">
        <v>119</v>
      </c>
      <c r="F2" s="52" t="s">
        <v>10</v>
      </c>
      <c r="G2" s="117" t="s">
        <v>12</v>
      </c>
      <c r="H2" s="52" t="s">
        <v>17</v>
      </c>
      <c r="I2" s="117" t="s">
        <v>68</v>
      </c>
      <c r="J2" s="52" t="s">
        <v>69</v>
      </c>
      <c r="K2" s="42" t="s">
        <v>32</v>
      </c>
      <c r="L2" s="41" t="s">
        <v>35</v>
      </c>
      <c r="M2" s="102" t="s">
        <v>9</v>
      </c>
      <c r="N2" s="7" t="s">
        <v>13</v>
      </c>
      <c r="O2" s="32" t="s">
        <v>14</v>
      </c>
      <c r="P2" s="22" t="s">
        <v>15</v>
      </c>
      <c r="Q2" s="230" t="s">
        <v>16</v>
      </c>
      <c r="R2" s="367"/>
      <c r="S2" s="224" t="s">
        <v>39</v>
      </c>
      <c r="T2" s="224" t="s">
        <v>40</v>
      </c>
      <c r="U2" s="224" t="s">
        <v>41</v>
      </c>
      <c r="V2" s="217" t="s">
        <v>43</v>
      </c>
      <c r="W2" s="220" t="s">
        <v>44</v>
      </c>
    </row>
    <row r="3" spans="1:31" x14ac:dyDescent="0.25">
      <c r="A3" s="190">
        <v>5505</v>
      </c>
      <c r="B3" s="190" t="s">
        <v>18</v>
      </c>
      <c r="C3" s="190" t="s">
        <v>3</v>
      </c>
      <c r="D3" s="209">
        <v>6.7377370000000001</v>
      </c>
      <c r="E3" s="219" t="s">
        <v>160</v>
      </c>
      <c r="F3" s="212">
        <v>6.7377370000000001</v>
      </c>
      <c r="G3" s="115"/>
      <c r="H3" s="174"/>
      <c r="I3" s="115"/>
      <c r="J3" s="212"/>
      <c r="K3" s="208">
        <v>0.107447</v>
      </c>
      <c r="L3" s="204"/>
      <c r="M3" s="92"/>
      <c r="N3" s="93"/>
      <c r="O3" s="33"/>
      <c r="P3" s="191">
        <f>(D3-Q3)</f>
        <v>6.7377370000000001</v>
      </c>
      <c r="Q3" s="191">
        <v>0</v>
      </c>
      <c r="R3" s="199">
        <v>6.7050450000000001</v>
      </c>
      <c r="S3" s="192">
        <v>6.6302890000000003</v>
      </c>
      <c r="T3" s="192">
        <v>0</v>
      </c>
      <c r="U3" s="192">
        <v>0</v>
      </c>
      <c r="V3" s="203">
        <v>0.107448</v>
      </c>
      <c r="W3" s="215">
        <f>D3-(S3+T3+U3+V3)</f>
        <v>0</v>
      </c>
      <c r="X3" s="222"/>
      <c r="Y3" s="222"/>
      <c r="Z3" s="222"/>
      <c r="AA3" s="222"/>
      <c r="AB3" s="222"/>
      <c r="AC3" s="222"/>
      <c r="AD3" s="222"/>
      <c r="AE3" s="222"/>
    </row>
    <row r="4" spans="1:31" x14ac:dyDescent="0.25">
      <c r="A4" s="190">
        <v>5506</v>
      </c>
      <c r="B4" s="190" t="s">
        <v>18</v>
      </c>
      <c r="C4" s="190" t="s">
        <v>3</v>
      </c>
      <c r="D4" s="209">
        <v>5.2392609999999999</v>
      </c>
      <c r="E4" s="219" t="s">
        <v>160</v>
      </c>
      <c r="F4" s="212">
        <v>5.2392609999999999</v>
      </c>
      <c r="G4" s="116"/>
      <c r="H4" s="179"/>
      <c r="I4" s="116"/>
      <c r="J4" s="54"/>
      <c r="K4" s="208">
        <v>0</v>
      </c>
      <c r="L4" s="204"/>
      <c r="M4" s="92"/>
      <c r="N4" s="93"/>
      <c r="O4" s="33"/>
      <c r="P4" s="191">
        <f t="shared" ref="P4:P25" si="0">(D4-Q4)</f>
        <v>5.2392609999999999</v>
      </c>
      <c r="Q4" s="191">
        <v>0</v>
      </c>
      <c r="R4" s="199">
        <v>1.8249200000000001</v>
      </c>
      <c r="S4" s="192">
        <v>4.4677749999999996</v>
      </c>
      <c r="T4" s="192">
        <v>0.77148600000000001</v>
      </c>
      <c r="U4" s="192">
        <v>0</v>
      </c>
      <c r="V4" s="203">
        <v>0</v>
      </c>
      <c r="W4" s="215">
        <f t="shared" ref="W4:W41" si="1">D4-(S4+T4+U4+V4)</f>
        <v>0</v>
      </c>
      <c r="X4" s="222"/>
      <c r="Y4" s="222"/>
      <c r="Z4" s="222"/>
      <c r="AA4" s="222"/>
      <c r="AB4" s="222"/>
      <c r="AC4" s="222"/>
      <c r="AD4" s="222"/>
      <c r="AE4" s="222"/>
    </row>
    <row r="5" spans="1:31" x14ac:dyDescent="0.25">
      <c r="A5" s="190">
        <v>5507</v>
      </c>
      <c r="B5" s="190" t="s">
        <v>18</v>
      </c>
      <c r="C5" s="190" t="s">
        <v>3</v>
      </c>
      <c r="D5" s="209">
        <v>3.5796380000000001</v>
      </c>
      <c r="E5" s="219" t="s">
        <v>160</v>
      </c>
      <c r="F5" s="212">
        <v>3.5796380000000001</v>
      </c>
      <c r="G5" s="116"/>
      <c r="H5" s="179"/>
      <c r="I5" s="116"/>
      <c r="J5" s="54"/>
      <c r="K5" s="208">
        <v>0</v>
      </c>
      <c r="L5" s="204"/>
      <c r="M5" s="92"/>
      <c r="N5" s="93"/>
      <c r="O5" s="33"/>
      <c r="P5" s="191">
        <f t="shared" si="0"/>
        <v>3.5796380000000001</v>
      </c>
      <c r="Q5" s="191">
        <v>0</v>
      </c>
      <c r="R5" s="199">
        <v>0</v>
      </c>
      <c r="S5" s="192">
        <v>3.5796380000000001</v>
      </c>
      <c r="T5" s="192">
        <v>0</v>
      </c>
      <c r="U5" s="192">
        <v>0</v>
      </c>
      <c r="V5" s="203">
        <v>0</v>
      </c>
      <c r="W5" s="215">
        <f t="shared" si="1"/>
        <v>0</v>
      </c>
      <c r="X5" s="222"/>
      <c r="Y5" s="222"/>
      <c r="Z5" s="222"/>
      <c r="AA5" s="222"/>
      <c r="AB5" s="222"/>
      <c r="AC5" s="222"/>
      <c r="AD5" s="222"/>
      <c r="AE5" s="222"/>
    </row>
    <row r="6" spans="1:31" x14ac:dyDescent="0.25">
      <c r="A6" s="190">
        <v>5508</v>
      </c>
      <c r="B6" s="190" t="s">
        <v>18</v>
      </c>
      <c r="C6" s="190" t="s">
        <v>3</v>
      </c>
      <c r="D6" s="209">
        <v>7.29291</v>
      </c>
      <c r="E6" s="219" t="s">
        <v>160</v>
      </c>
      <c r="F6" s="212">
        <v>6.7451930000000004</v>
      </c>
      <c r="G6" s="118" t="s">
        <v>161</v>
      </c>
      <c r="H6" s="175">
        <v>0.54771700000000001</v>
      </c>
      <c r="I6" s="118"/>
      <c r="J6" s="131"/>
      <c r="K6" s="208">
        <v>0</v>
      </c>
      <c r="L6" s="204"/>
      <c r="M6" s="92"/>
      <c r="N6" s="93"/>
      <c r="O6" s="33"/>
      <c r="P6" s="191">
        <f t="shared" si="0"/>
        <v>7.29291</v>
      </c>
      <c r="Q6" s="191">
        <v>0</v>
      </c>
      <c r="R6" s="199">
        <v>0</v>
      </c>
      <c r="S6" s="192">
        <v>2.6428889999999998</v>
      </c>
      <c r="T6" s="192">
        <v>1.7844120000000001</v>
      </c>
      <c r="U6" s="192">
        <v>2.3178269999999999</v>
      </c>
      <c r="V6" s="203">
        <v>0</v>
      </c>
      <c r="W6" s="215">
        <f t="shared" si="1"/>
        <v>0.54778200000000066</v>
      </c>
      <c r="X6" s="222"/>
      <c r="Y6" s="222"/>
      <c r="Z6" s="222"/>
      <c r="AA6" s="222"/>
      <c r="AB6" s="222"/>
      <c r="AC6" s="222"/>
      <c r="AD6" s="222"/>
      <c r="AE6" s="222"/>
    </row>
    <row r="7" spans="1:31" x14ac:dyDescent="0.25">
      <c r="A7" s="190">
        <v>5509</v>
      </c>
      <c r="B7" s="190" t="s">
        <v>18</v>
      </c>
      <c r="C7" s="190" t="s">
        <v>3</v>
      </c>
      <c r="D7" s="209">
        <v>5.122331</v>
      </c>
      <c r="E7" s="219" t="s">
        <v>160</v>
      </c>
      <c r="F7" s="212">
        <v>5.0046790000000003</v>
      </c>
      <c r="G7" s="115" t="s">
        <v>161</v>
      </c>
      <c r="H7" s="174">
        <v>0.11765200000000001</v>
      </c>
      <c r="I7" s="115"/>
      <c r="J7" s="212"/>
      <c r="K7" s="208">
        <v>0</v>
      </c>
      <c r="L7" s="204"/>
      <c r="M7" s="92"/>
      <c r="N7" s="93"/>
      <c r="O7" s="33"/>
      <c r="P7" s="191">
        <f t="shared" si="0"/>
        <v>5.122331</v>
      </c>
      <c r="Q7" s="191">
        <v>0</v>
      </c>
      <c r="R7" s="199">
        <v>0</v>
      </c>
      <c r="S7" s="192">
        <v>0</v>
      </c>
      <c r="T7" s="192">
        <v>5.0045479999999998</v>
      </c>
      <c r="U7" s="192">
        <v>0</v>
      </c>
      <c r="V7" s="203">
        <v>0</v>
      </c>
      <c r="W7" s="215">
        <f t="shared" si="1"/>
        <v>0.11778300000000019</v>
      </c>
      <c r="X7" s="222"/>
      <c r="Y7" s="222"/>
      <c r="Z7" s="222"/>
      <c r="AA7" s="222"/>
      <c r="AB7" s="222"/>
      <c r="AC7" s="222"/>
      <c r="AD7" s="222"/>
      <c r="AE7" s="222"/>
    </row>
    <row r="8" spans="1:31" x14ac:dyDescent="0.25">
      <c r="A8" s="190">
        <v>5511</v>
      </c>
      <c r="B8" s="190" t="s">
        <v>18</v>
      </c>
      <c r="C8" s="190" t="s">
        <v>3</v>
      </c>
      <c r="D8" s="209">
        <v>7.4482390000000001</v>
      </c>
      <c r="E8" s="219" t="s">
        <v>162</v>
      </c>
      <c r="F8" s="212">
        <v>7.4482390000000001</v>
      </c>
      <c r="G8" s="118"/>
      <c r="H8" s="175"/>
      <c r="I8" s="118"/>
      <c r="J8" s="131"/>
      <c r="K8" s="208">
        <v>0</v>
      </c>
      <c r="L8" s="204"/>
      <c r="M8" s="92"/>
      <c r="N8" s="93"/>
      <c r="O8" s="33"/>
      <c r="P8" s="191">
        <f t="shared" si="0"/>
        <v>-1.4889999988554337E-7</v>
      </c>
      <c r="Q8" s="191">
        <v>7.4482391488999999</v>
      </c>
      <c r="R8" s="199">
        <v>0</v>
      </c>
      <c r="S8" s="192">
        <v>3.6728149999999999</v>
      </c>
      <c r="T8" s="192">
        <v>0.25338899999999998</v>
      </c>
      <c r="U8" s="192">
        <v>1.0411919999999999</v>
      </c>
      <c r="V8" s="203">
        <v>0</v>
      </c>
      <c r="W8" s="215">
        <f t="shared" si="1"/>
        <v>2.4808430000000001</v>
      </c>
      <c r="X8" s="222"/>
      <c r="Y8" s="222"/>
      <c r="Z8" s="222"/>
      <c r="AA8" s="222"/>
      <c r="AB8" s="222"/>
      <c r="AC8" s="222"/>
      <c r="AD8" s="222"/>
      <c r="AE8" s="222"/>
    </row>
    <row r="9" spans="1:31" x14ac:dyDescent="0.25">
      <c r="A9" s="190">
        <v>5512</v>
      </c>
      <c r="B9" s="190" t="s">
        <v>18</v>
      </c>
      <c r="C9" s="190" t="s">
        <v>3</v>
      </c>
      <c r="D9" s="209">
        <v>8.0704949999999993</v>
      </c>
      <c r="E9" s="219" t="s">
        <v>162</v>
      </c>
      <c r="F9" s="212">
        <v>8.0704949999999993</v>
      </c>
      <c r="G9" s="118"/>
      <c r="H9" s="175"/>
      <c r="I9" s="118"/>
      <c r="J9" s="131"/>
      <c r="K9" s="208">
        <v>0</v>
      </c>
      <c r="L9" s="204"/>
      <c r="M9" s="94"/>
      <c r="N9" s="192"/>
      <c r="O9" s="33"/>
      <c r="P9" s="191">
        <f t="shared" si="0"/>
        <v>1.2069999932862174E-7</v>
      </c>
      <c r="Q9" s="191">
        <v>8.0704948793</v>
      </c>
      <c r="R9" s="199">
        <v>0</v>
      </c>
      <c r="S9" s="192">
        <v>5.6612090000000004</v>
      </c>
      <c r="T9" s="192">
        <v>1.4725200000000001</v>
      </c>
      <c r="U9" s="192">
        <v>0</v>
      </c>
      <c r="V9" s="203">
        <v>0</v>
      </c>
      <c r="W9" s="215">
        <f t="shared" si="1"/>
        <v>0.93676599999999866</v>
      </c>
      <c r="X9" s="222"/>
      <c r="Y9" s="222"/>
      <c r="Z9" s="222"/>
      <c r="AA9" s="222"/>
      <c r="AB9" s="222"/>
      <c r="AC9" s="222"/>
      <c r="AD9" s="222"/>
      <c r="AE9" s="222"/>
    </row>
    <row r="10" spans="1:31" x14ac:dyDescent="0.25">
      <c r="A10" s="190">
        <v>5515</v>
      </c>
      <c r="B10" s="190" t="s">
        <v>18</v>
      </c>
      <c r="C10" s="190" t="s">
        <v>3</v>
      </c>
      <c r="D10" s="209">
        <v>18.395116000000002</v>
      </c>
      <c r="E10" s="219" t="s">
        <v>160</v>
      </c>
      <c r="F10" s="212">
        <v>18.395116000000002</v>
      </c>
      <c r="G10" s="115"/>
      <c r="H10" s="174"/>
      <c r="I10" s="115"/>
      <c r="J10" s="212"/>
      <c r="K10" s="208">
        <v>0</v>
      </c>
      <c r="L10" s="204">
        <v>6.9596150000000003</v>
      </c>
      <c r="M10" s="92"/>
      <c r="N10" s="93"/>
      <c r="O10" s="33"/>
      <c r="P10" s="191">
        <f t="shared" si="0"/>
        <v>18.395116000000002</v>
      </c>
      <c r="Q10" s="191">
        <v>0</v>
      </c>
      <c r="R10" s="199">
        <v>0</v>
      </c>
      <c r="S10" s="192">
        <v>13.959709999999999</v>
      </c>
      <c r="T10" s="192">
        <v>4.4354060000000004</v>
      </c>
      <c r="U10" s="192">
        <v>0</v>
      </c>
      <c r="V10" s="203">
        <v>0</v>
      </c>
      <c r="W10" s="215">
        <f t="shared" si="1"/>
        <v>0</v>
      </c>
      <c r="X10" s="222"/>
      <c r="Y10" s="222"/>
      <c r="Z10" s="222"/>
      <c r="AA10" s="222"/>
      <c r="AB10" s="222"/>
      <c r="AC10" s="222"/>
      <c r="AD10" s="222"/>
      <c r="AE10" s="222"/>
    </row>
    <row r="11" spans="1:31" x14ac:dyDescent="0.25">
      <c r="A11" s="190">
        <v>5516</v>
      </c>
      <c r="B11" s="190" t="s">
        <v>18</v>
      </c>
      <c r="C11" s="190" t="s">
        <v>3</v>
      </c>
      <c r="D11" s="209">
        <v>4.9085049999999999</v>
      </c>
      <c r="E11" s="219" t="s">
        <v>163</v>
      </c>
      <c r="F11" s="212">
        <v>4.9085049999999999</v>
      </c>
      <c r="G11" s="116"/>
      <c r="H11" s="179"/>
      <c r="I11" s="116"/>
      <c r="J11" s="54"/>
      <c r="K11" s="208">
        <v>0.69050999999999996</v>
      </c>
      <c r="L11" s="204">
        <v>4.908E-3</v>
      </c>
      <c r="M11" s="95"/>
      <c r="N11" s="214"/>
      <c r="O11" s="200"/>
      <c r="P11" s="191">
        <f t="shared" si="0"/>
        <v>4.9085049999999999</v>
      </c>
      <c r="Q11" s="191">
        <v>0</v>
      </c>
      <c r="R11" s="199">
        <v>0</v>
      </c>
      <c r="S11" s="192">
        <v>0</v>
      </c>
      <c r="T11" s="192">
        <v>4.2180179999999998</v>
      </c>
      <c r="U11" s="192">
        <v>0</v>
      </c>
      <c r="V11" s="203">
        <v>0</v>
      </c>
      <c r="W11" s="215">
        <f t="shared" si="1"/>
        <v>0.69048700000000007</v>
      </c>
      <c r="X11" s="222"/>
      <c r="Y11" s="222"/>
      <c r="Z11" s="222"/>
      <c r="AA11" s="222"/>
      <c r="AB11" s="222"/>
      <c r="AC11" s="222"/>
      <c r="AD11" s="222"/>
      <c r="AE11" s="222"/>
    </row>
    <row r="12" spans="1:31" x14ac:dyDescent="0.25">
      <c r="A12" s="190">
        <v>5517</v>
      </c>
      <c r="B12" s="190" t="s">
        <v>18</v>
      </c>
      <c r="C12" s="190" t="s">
        <v>3</v>
      </c>
      <c r="D12" s="209">
        <v>6.1436549999999999</v>
      </c>
      <c r="E12" s="219" t="s">
        <v>163</v>
      </c>
      <c r="F12" s="212">
        <v>6.1436549999999999</v>
      </c>
      <c r="G12" s="116"/>
      <c r="H12" s="179"/>
      <c r="I12" s="116"/>
      <c r="J12" s="54"/>
      <c r="K12" s="208">
        <v>0</v>
      </c>
      <c r="L12" s="204"/>
      <c r="M12" s="92"/>
      <c r="N12" s="214"/>
      <c r="O12" s="200"/>
      <c r="P12" s="191">
        <f t="shared" si="0"/>
        <v>-2.8889999992287585E-7</v>
      </c>
      <c r="Q12" s="191">
        <v>6.1436552888999998</v>
      </c>
      <c r="R12" s="199">
        <v>2.5756230000000002</v>
      </c>
      <c r="S12" s="192">
        <v>0</v>
      </c>
      <c r="T12" s="192">
        <v>3.1573859999999998</v>
      </c>
      <c r="U12" s="192">
        <v>2.9862690000000001</v>
      </c>
      <c r="V12" s="203">
        <v>0</v>
      </c>
      <c r="W12" s="215">
        <f t="shared" si="1"/>
        <v>0</v>
      </c>
      <c r="X12" s="222"/>
      <c r="Y12" s="222"/>
      <c r="Z12" s="222"/>
      <c r="AA12" s="222"/>
      <c r="AB12" s="222"/>
      <c r="AC12" s="222"/>
      <c r="AD12" s="222"/>
      <c r="AE12" s="222"/>
    </row>
    <row r="13" spans="1:31" x14ac:dyDescent="0.25">
      <c r="A13" s="190">
        <v>5520</v>
      </c>
      <c r="B13" s="190" t="s">
        <v>18</v>
      </c>
      <c r="C13" s="190" t="s">
        <v>3</v>
      </c>
      <c r="D13" s="209">
        <v>9.1122730000000001</v>
      </c>
      <c r="E13" s="219" t="s">
        <v>160</v>
      </c>
      <c r="F13" s="212">
        <v>9.1122730000000001</v>
      </c>
      <c r="G13" s="118"/>
      <c r="H13" s="175"/>
      <c r="I13" s="118"/>
      <c r="J13" s="131"/>
      <c r="K13" s="208">
        <v>0</v>
      </c>
      <c r="L13" s="204"/>
      <c r="M13" s="95"/>
      <c r="N13" s="214"/>
      <c r="O13" s="142"/>
      <c r="P13" s="191">
        <f t="shared" si="0"/>
        <v>9.1122730000000001</v>
      </c>
      <c r="Q13" s="191">
        <v>0</v>
      </c>
      <c r="R13" s="199">
        <v>7.6328999999999994E-2</v>
      </c>
      <c r="S13" s="192">
        <v>0</v>
      </c>
      <c r="T13" s="192">
        <v>8.2091189999999994</v>
      </c>
      <c r="U13" s="192">
        <v>0.90315400000000001</v>
      </c>
      <c r="V13" s="203">
        <v>0</v>
      </c>
      <c r="W13" s="215">
        <f t="shared" si="1"/>
        <v>0</v>
      </c>
      <c r="X13" s="222"/>
      <c r="Y13" s="222"/>
      <c r="Z13" s="222"/>
      <c r="AA13" s="222"/>
      <c r="AB13" s="222"/>
      <c r="AC13" s="222"/>
      <c r="AD13" s="222"/>
      <c r="AE13" s="222"/>
    </row>
    <row r="14" spans="1:31" x14ac:dyDescent="0.25">
      <c r="A14" s="190">
        <v>5521</v>
      </c>
      <c r="B14" s="190" t="s">
        <v>18</v>
      </c>
      <c r="C14" s="190" t="s">
        <v>3</v>
      </c>
      <c r="D14" s="209">
        <v>30.604979</v>
      </c>
      <c r="E14" s="219" t="s">
        <v>160</v>
      </c>
      <c r="F14" s="212">
        <v>30.604979</v>
      </c>
      <c r="G14" s="219"/>
      <c r="H14" s="174"/>
      <c r="I14" s="219"/>
      <c r="J14" s="212"/>
      <c r="K14" s="208">
        <v>11.490579</v>
      </c>
      <c r="L14" s="204"/>
      <c r="M14" s="95"/>
      <c r="N14" s="214"/>
      <c r="O14" s="200"/>
      <c r="P14" s="191">
        <f t="shared" si="0"/>
        <v>30.604979</v>
      </c>
      <c r="Q14" s="191">
        <v>0</v>
      </c>
      <c r="R14" s="199">
        <v>0</v>
      </c>
      <c r="S14" s="192">
        <v>0</v>
      </c>
      <c r="T14" s="192">
        <v>6.9254879999999996</v>
      </c>
      <c r="U14" s="192">
        <v>15.536429999999999</v>
      </c>
      <c r="V14" s="203">
        <v>0</v>
      </c>
      <c r="W14" s="215">
        <f t="shared" si="1"/>
        <v>8.143061000000003</v>
      </c>
      <c r="X14" s="222"/>
      <c r="Y14" s="222"/>
      <c r="Z14" s="222"/>
      <c r="AA14" s="222"/>
      <c r="AB14" s="222"/>
      <c r="AC14" s="222"/>
      <c r="AD14" s="222"/>
      <c r="AE14" s="222"/>
    </row>
    <row r="15" spans="1:31" x14ac:dyDescent="0.25">
      <c r="A15" s="190">
        <v>5522</v>
      </c>
      <c r="B15" s="190" t="s">
        <v>18</v>
      </c>
      <c r="C15" s="190" t="s">
        <v>3</v>
      </c>
      <c r="D15" s="209">
        <v>7.1547790000000004</v>
      </c>
      <c r="E15" s="219" t="s">
        <v>160</v>
      </c>
      <c r="F15" s="212">
        <v>6.5646469999999999</v>
      </c>
      <c r="G15" s="116" t="s">
        <v>162</v>
      </c>
      <c r="H15" s="179">
        <v>0.59013199999999999</v>
      </c>
      <c r="I15" s="116"/>
      <c r="J15" s="54"/>
      <c r="K15" s="208">
        <v>3.1358999999999998E-2</v>
      </c>
      <c r="L15" s="204"/>
      <c r="M15" s="95"/>
      <c r="N15" s="214"/>
      <c r="O15" s="200"/>
      <c r="P15" s="191">
        <f t="shared" si="0"/>
        <v>5.4763554804000005</v>
      </c>
      <c r="Q15" s="191">
        <v>1.6784235196000001</v>
      </c>
      <c r="R15" s="199">
        <v>0</v>
      </c>
      <c r="S15" s="192">
        <v>0</v>
      </c>
      <c r="T15" s="192">
        <v>1.5370010000000001</v>
      </c>
      <c r="U15" s="192">
        <v>5.5864190000000002</v>
      </c>
      <c r="V15" s="203">
        <v>0</v>
      </c>
      <c r="W15" s="215">
        <f t="shared" si="1"/>
        <v>3.1359000000000137E-2</v>
      </c>
      <c r="X15" s="222"/>
      <c r="Y15" s="222"/>
      <c r="Z15" s="222"/>
      <c r="AA15" s="222"/>
      <c r="AB15" s="222"/>
      <c r="AC15" s="222"/>
      <c r="AD15" s="222"/>
      <c r="AE15" s="222"/>
    </row>
    <row r="16" spans="1:31" x14ac:dyDescent="0.25">
      <c r="A16" s="190">
        <v>5523</v>
      </c>
      <c r="B16" s="190" t="s">
        <v>18</v>
      </c>
      <c r="C16" s="190" t="s">
        <v>3</v>
      </c>
      <c r="D16" s="209">
        <v>14.920624999999999</v>
      </c>
      <c r="E16" s="213" t="s">
        <v>160</v>
      </c>
      <c r="F16" s="212">
        <v>14.920624999999999</v>
      </c>
      <c r="G16" s="118"/>
      <c r="H16" s="175"/>
      <c r="I16" s="118"/>
      <c r="J16" s="131"/>
      <c r="K16" s="208">
        <v>0</v>
      </c>
      <c r="L16" s="204"/>
      <c r="M16" s="141"/>
      <c r="N16" s="192"/>
      <c r="O16" s="200"/>
      <c r="P16" s="191">
        <f t="shared" si="0"/>
        <v>14.920624999999999</v>
      </c>
      <c r="Q16" s="191">
        <v>0</v>
      </c>
      <c r="R16" s="199">
        <v>0</v>
      </c>
      <c r="S16" s="192">
        <v>0</v>
      </c>
      <c r="T16" s="192">
        <v>12.759914</v>
      </c>
      <c r="U16" s="192">
        <v>2.160711</v>
      </c>
      <c r="V16" s="203">
        <v>0</v>
      </c>
      <c r="W16" s="215">
        <f t="shared" si="1"/>
        <v>0</v>
      </c>
      <c r="X16" s="222"/>
      <c r="Y16" s="222"/>
      <c r="Z16" s="222"/>
      <c r="AA16" s="222"/>
      <c r="AB16" s="222"/>
      <c r="AC16" s="222"/>
      <c r="AD16" s="222"/>
      <c r="AE16" s="222"/>
    </row>
    <row r="17" spans="1:238" x14ac:dyDescent="0.25">
      <c r="A17" s="190">
        <v>5524</v>
      </c>
      <c r="B17" s="190" t="s">
        <v>18</v>
      </c>
      <c r="C17" s="190" t="s">
        <v>3</v>
      </c>
      <c r="D17" s="209">
        <v>7.8133239999999997</v>
      </c>
      <c r="E17" s="219" t="s">
        <v>160</v>
      </c>
      <c r="F17" s="212">
        <v>7.8133239999999997</v>
      </c>
      <c r="G17" s="116"/>
      <c r="H17" s="179"/>
      <c r="I17" s="116"/>
      <c r="J17" s="54"/>
      <c r="K17" s="208">
        <v>0</v>
      </c>
      <c r="L17" s="204"/>
      <c r="M17" s="94"/>
      <c r="N17" s="192"/>
      <c r="O17" s="142"/>
      <c r="P17" s="191">
        <f t="shared" si="0"/>
        <v>7.8133239999999997</v>
      </c>
      <c r="Q17" s="191">
        <v>0</v>
      </c>
      <c r="R17" s="199">
        <v>0</v>
      </c>
      <c r="S17" s="192">
        <v>3.6275529999999998</v>
      </c>
      <c r="T17" s="192">
        <v>0</v>
      </c>
      <c r="U17" s="192">
        <v>4.1857699999999998</v>
      </c>
      <c r="V17" s="203">
        <v>0</v>
      </c>
      <c r="W17" s="215">
        <f t="shared" si="1"/>
        <v>1.000000000139778E-6</v>
      </c>
      <c r="X17" s="222"/>
      <c r="Y17" s="222"/>
      <c r="Z17" s="222"/>
      <c r="AA17" s="222"/>
      <c r="AB17" s="222"/>
      <c r="AC17" s="222"/>
      <c r="AD17" s="222"/>
      <c r="AE17" s="222"/>
    </row>
    <row r="18" spans="1:238" x14ac:dyDescent="0.25">
      <c r="A18" s="190">
        <v>5525</v>
      </c>
      <c r="B18" s="190" t="s">
        <v>18</v>
      </c>
      <c r="C18" s="190" t="s">
        <v>3</v>
      </c>
      <c r="D18" s="209">
        <v>11.205792000000001</v>
      </c>
      <c r="E18" s="219" t="s">
        <v>163</v>
      </c>
      <c r="F18" s="212">
        <v>11.205792000000001</v>
      </c>
      <c r="G18" s="115"/>
      <c r="H18" s="174"/>
      <c r="I18" s="115"/>
      <c r="J18" s="53"/>
      <c r="K18" s="208">
        <v>0</v>
      </c>
      <c r="L18" s="204"/>
      <c r="M18" s="94"/>
      <c r="N18" s="192"/>
      <c r="O18" s="142"/>
      <c r="P18" s="191">
        <f t="shared" si="0"/>
        <v>11.205792000000001</v>
      </c>
      <c r="Q18" s="191">
        <v>0</v>
      </c>
      <c r="R18" s="199">
        <v>0</v>
      </c>
      <c r="S18" s="192">
        <v>0</v>
      </c>
      <c r="T18" s="192">
        <v>0</v>
      </c>
      <c r="U18" s="192">
        <v>0</v>
      </c>
      <c r="V18" s="203">
        <v>0</v>
      </c>
      <c r="W18" s="215">
        <f t="shared" si="1"/>
        <v>11.205792000000001</v>
      </c>
      <c r="X18" s="222"/>
      <c r="Y18" s="222"/>
      <c r="Z18" s="222"/>
      <c r="AA18" s="222"/>
      <c r="AB18" s="222"/>
      <c r="AC18" s="222"/>
      <c r="AD18" s="222"/>
      <c r="AE18" s="222"/>
    </row>
    <row r="19" spans="1:238" x14ac:dyDescent="0.25">
      <c r="A19" s="190">
        <v>5620</v>
      </c>
      <c r="B19" s="190" t="s">
        <v>18</v>
      </c>
      <c r="C19" s="190" t="s">
        <v>6</v>
      </c>
      <c r="D19" s="209">
        <v>23.893127</v>
      </c>
      <c r="E19" s="219" t="s">
        <v>160</v>
      </c>
      <c r="F19" s="212">
        <v>20.361083000000001</v>
      </c>
      <c r="G19" s="118"/>
      <c r="H19" s="175"/>
      <c r="I19" s="118"/>
      <c r="J19" s="131"/>
      <c r="K19" s="208">
        <v>0.46448899999999999</v>
      </c>
      <c r="L19" s="204"/>
      <c r="M19" s="95"/>
      <c r="N19" s="214"/>
      <c r="O19" s="200">
        <v>3.532044</v>
      </c>
      <c r="P19" s="191">
        <f t="shared" si="0"/>
        <v>20.361081259399999</v>
      </c>
      <c r="Q19" s="191">
        <v>3.5320457406000001</v>
      </c>
      <c r="R19" s="199">
        <v>0</v>
      </c>
      <c r="S19" s="192">
        <v>0</v>
      </c>
      <c r="T19" s="192">
        <v>0</v>
      </c>
      <c r="U19" s="192">
        <v>1.9358550000000001</v>
      </c>
      <c r="V19" s="203">
        <v>0</v>
      </c>
      <c r="W19" s="215">
        <f t="shared" si="1"/>
        <v>21.957272</v>
      </c>
      <c r="X19" s="222"/>
      <c r="Y19" s="222"/>
      <c r="Z19" s="222"/>
      <c r="AA19" s="222"/>
      <c r="AB19" s="222"/>
      <c r="AC19" s="222"/>
      <c r="AD19" s="222"/>
      <c r="AE19" s="222"/>
    </row>
    <row r="20" spans="1:238" x14ac:dyDescent="0.25">
      <c r="A20" s="190">
        <v>5621</v>
      </c>
      <c r="B20" s="190" t="s">
        <v>18</v>
      </c>
      <c r="C20" s="190" t="s">
        <v>6</v>
      </c>
      <c r="D20" s="209">
        <v>21.216659</v>
      </c>
      <c r="E20" s="219" t="s">
        <v>162</v>
      </c>
      <c r="F20" s="212">
        <v>18.331969000000001</v>
      </c>
      <c r="G20" s="115"/>
      <c r="H20" s="174"/>
      <c r="I20" s="115"/>
      <c r="J20" s="53"/>
      <c r="K20" s="208">
        <v>0.17985599999999999</v>
      </c>
      <c r="L20" s="204"/>
      <c r="M20" s="94"/>
      <c r="N20" s="192"/>
      <c r="O20" s="33">
        <v>2.88469</v>
      </c>
      <c r="P20" s="191">
        <f t="shared" si="0"/>
        <v>18.331968790800001</v>
      </c>
      <c r="Q20" s="191">
        <v>2.8846902092</v>
      </c>
      <c r="R20" s="199">
        <v>0</v>
      </c>
      <c r="S20" s="192">
        <v>11.696403999999999</v>
      </c>
      <c r="T20" s="192">
        <v>0.89534599999999998</v>
      </c>
      <c r="U20" s="192">
        <v>8.5886420000000001</v>
      </c>
      <c r="V20" s="203">
        <v>3.6268000000000002E-2</v>
      </c>
      <c r="W20" s="215">
        <f t="shared" si="1"/>
        <v>-9.9999999747524271E-7</v>
      </c>
      <c r="X20" s="222"/>
      <c r="Y20" s="222"/>
      <c r="Z20" s="222"/>
      <c r="AA20" s="222"/>
      <c r="AB20" s="222"/>
      <c r="AC20" s="222"/>
      <c r="AD20" s="222"/>
      <c r="AE20" s="222"/>
    </row>
    <row r="21" spans="1:238" x14ac:dyDescent="0.25">
      <c r="A21" s="190">
        <v>5626</v>
      </c>
      <c r="B21" s="190" t="s">
        <v>18</v>
      </c>
      <c r="C21" s="190" t="s">
        <v>6</v>
      </c>
      <c r="D21" s="209">
        <v>16.442027</v>
      </c>
      <c r="E21" s="219" t="s">
        <v>160</v>
      </c>
      <c r="F21" s="212">
        <v>16.442027</v>
      </c>
      <c r="G21" s="115"/>
      <c r="H21" s="174"/>
      <c r="I21" s="115"/>
      <c r="J21" s="53"/>
      <c r="K21" s="208">
        <v>0</v>
      </c>
      <c r="L21" s="204">
        <v>2.391022</v>
      </c>
      <c r="M21" s="94"/>
      <c r="N21" s="192"/>
      <c r="O21" s="200"/>
      <c r="P21" s="191">
        <f t="shared" si="0"/>
        <v>15.251614034299999</v>
      </c>
      <c r="Q21" s="191">
        <v>1.1904129657</v>
      </c>
      <c r="R21" s="199">
        <v>0</v>
      </c>
      <c r="S21" s="192">
        <v>11.571604000000001</v>
      </c>
      <c r="T21" s="192">
        <v>2.3868809999999998</v>
      </c>
      <c r="U21" s="192">
        <v>2.4835419999999999</v>
      </c>
      <c r="V21" s="203">
        <v>0</v>
      </c>
      <c r="W21" s="215">
        <f t="shared" si="1"/>
        <v>0</v>
      </c>
      <c r="X21" s="222"/>
      <c r="Y21" s="222"/>
      <c r="Z21" s="222"/>
      <c r="AA21" s="222"/>
      <c r="AB21" s="222"/>
      <c r="AC21" s="222"/>
      <c r="AD21" s="222"/>
      <c r="AE21" s="222"/>
    </row>
    <row r="22" spans="1:238" x14ac:dyDescent="0.25">
      <c r="A22" s="190">
        <v>5627</v>
      </c>
      <c r="B22" s="190" t="s">
        <v>18</v>
      </c>
      <c r="C22" s="190" t="s">
        <v>6</v>
      </c>
      <c r="D22" s="209">
        <v>5.3243799999999997</v>
      </c>
      <c r="E22" s="219" t="s">
        <v>160</v>
      </c>
      <c r="F22" s="212">
        <v>5.3243799999999997</v>
      </c>
      <c r="G22" s="115"/>
      <c r="H22" s="174"/>
      <c r="I22" s="115"/>
      <c r="J22" s="53"/>
      <c r="K22" s="208">
        <v>0</v>
      </c>
      <c r="L22" s="204"/>
      <c r="M22" s="94"/>
      <c r="N22" s="192"/>
      <c r="O22" s="200"/>
      <c r="P22" s="191">
        <f t="shared" si="0"/>
        <v>5.3243799999999997</v>
      </c>
      <c r="Q22" s="191">
        <v>0</v>
      </c>
      <c r="R22" s="199">
        <v>0</v>
      </c>
      <c r="S22" s="192">
        <v>2.0870139999999999</v>
      </c>
      <c r="T22" s="192">
        <v>1.3937930000000001</v>
      </c>
      <c r="U22" s="192">
        <v>1.843574</v>
      </c>
      <c r="V22" s="203">
        <v>0</v>
      </c>
      <c r="W22" s="215">
        <f t="shared" si="1"/>
        <v>-1.000000000139778E-6</v>
      </c>
      <c r="X22" s="222"/>
      <c r="Y22" s="222"/>
      <c r="Z22" s="222"/>
      <c r="AA22" s="222"/>
      <c r="AB22" s="222"/>
      <c r="AC22" s="222"/>
      <c r="AD22" s="222"/>
      <c r="AE22" s="222"/>
    </row>
    <row r="23" spans="1:238" x14ac:dyDescent="0.25">
      <c r="A23" s="190">
        <v>5628</v>
      </c>
      <c r="B23" s="190" t="s">
        <v>18</v>
      </c>
      <c r="C23" s="190" t="s">
        <v>6</v>
      </c>
      <c r="D23" s="209">
        <v>19.838501000000001</v>
      </c>
      <c r="E23" s="219" t="s">
        <v>163</v>
      </c>
      <c r="F23" s="212">
        <v>19.838501000000001</v>
      </c>
      <c r="G23" s="115"/>
      <c r="H23" s="174"/>
      <c r="I23" s="115"/>
      <c r="J23" s="53"/>
      <c r="K23" s="208">
        <v>1.264778</v>
      </c>
      <c r="L23" s="204">
        <v>5.2092669999999996</v>
      </c>
      <c r="M23" s="94"/>
      <c r="N23" s="192"/>
      <c r="O23" s="200"/>
      <c r="P23" s="191">
        <f t="shared" si="0"/>
        <v>19.838501000000001</v>
      </c>
      <c r="Q23" s="191">
        <v>0</v>
      </c>
      <c r="R23" s="199">
        <v>0</v>
      </c>
      <c r="S23" s="192">
        <v>11.400689</v>
      </c>
      <c r="T23" s="192">
        <v>7.1730200000000002</v>
      </c>
      <c r="U23" s="192">
        <v>0</v>
      </c>
      <c r="V23" s="203">
        <v>0</v>
      </c>
      <c r="W23" s="215">
        <f t="shared" si="1"/>
        <v>1.2647919999999999</v>
      </c>
      <c r="X23" s="222"/>
      <c r="Y23" s="222"/>
      <c r="Z23" s="222"/>
      <c r="AA23" s="222"/>
      <c r="AB23" s="222"/>
      <c r="AC23" s="222"/>
      <c r="AD23" s="222"/>
      <c r="AE23" s="222"/>
    </row>
    <row r="24" spans="1:238" s="205" customFormat="1" x14ac:dyDescent="0.25">
      <c r="A24" s="190">
        <v>5629</v>
      </c>
      <c r="B24" s="190" t="s">
        <v>18</v>
      </c>
      <c r="C24" s="190" t="s">
        <v>6</v>
      </c>
      <c r="D24" s="209">
        <v>8.6091870000000004</v>
      </c>
      <c r="E24" s="219" t="s">
        <v>160</v>
      </c>
      <c r="F24" s="212">
        <v>8.6091870000000004</v>
      </c>
      <c r="G24" s="115"/>
      <c r="H24" s="174"/>
      <c r="I24" s="115"/>
      <c r="J24" s="212"/>
      <c r="K24" s="208">
        <v>0.165298</v>
      </c>
      <c r="L24" s="204"/>
      <c r="M24" s="65"/>
      <c r="N24" s="65"/>
      <c r="O24" s="201"/>
      <c r="P24" s="191">
        <f t="shared" si="0"/>
        <v>3.1041263146000002</v>
      </c>
      <c r="Q24" s="191">
        <v>5.5050606854000002</v>
      </c>
      <c r="R24" s="199">
        <v>4.0496850000000002</v>
      </c>
      <c r="S24" s="192">
        <v>0</v>
      </c>
      <c r="T24" s="192">
        <v>6.8433640000000002</v>
      </c>
      <c r="U24" s="192">
        <v>1.6005290000000001</v>
      </c>
      <c r="V24" s="203">
        <v>0</v>
      </c>
      <c r="W24" s="215">
        <f t="shared" si="1"/>
        <v>0.16529399999999939</v>
      </c>
      <c r="X24" s="223"/>
      <c r="Y24" s="223"/>
      <c r="Z24" s="223"/>
      <c r="AA24" s="223"/>
      <c r="AB24" s="223"/>
      <c r="AC24" s="223"/>
      <c r="AD24" s="223"/>
      <c r="AE24" s="223"/>
    </row>
    <row r="25" spans="1:238" x14ac:dyDescent="0.25">
      <c r="A25" s="190">
        <v>5664</v>
      </c>
      <c r="B25" s="190" t="s">
        <v>18</v>
      </c>
      <c r="C25" s="190" t="s">
        <v>4</v>
      </c>
      <c r="D25" s="209">
        <v>9.1763530000000006</v>
      </c>
      <c r="E25" s="219" t="s">
        <v>160</v>
      </c>
      <c r="F25" s="212">
        <v>9.1763530000000006</v>
      </c>
      <c r="G25" s="115"/>
      <c r="H25" s="174"/>
      <c r="I25" s="115"/>
      <c r="J25" s="53"/>
      <c r="K25" s="208">
        <v>0</v>
      </c>
      <c r="L25" s="204"/>
      <c r="M25" s="94"/>
      <c r="N25" s="192"/>
      <c r="O25" s="200"/>
      <c r="P25" s="191">
        <f t="shared" si="0"/>
        <v>9.1763530000000006</v>
      </c>
      <c r="Q25" s="191">
        <v>0</v>
      </c>
      <c r="R25" s="199">
        <v>0</v>
      </c>
      <c r="S25" s="192">
        <v>0</v>
      </c>
      <c r="T25" s="192">
        <v>0.14918400000000001</v>
      </c>
      <c r="U25" s="192">
        <v>2.060632</v>
      </c>
      <c r="V25" s="203">
        <v>0</v>
      </c>
      <c r="W25" s="215">
        <f t="shared" si="1"/>
        <v>6.9665370000000006</v>
      </c>
      <c r="X25" s="222"/>
      <c r="Y25" s="222"/>
      <c r="Z25" s="222"/>
      <c r="AA25" s="222"/>
      <c r="AB25" s="222"/>
      <c r="AC25" s="222"/>
      <c r="AD25" s="222"/>
      <c r="AE25" s="222"/>
    </row>
    <row r="26" spans="1:238" s="205" customFormat="1" x14ac:dyDescent="0.25">
      <c r="A26" s="49" t="s">
        <v>115</v>
      </c>
      <c r="B26" s="49" t="s">
        <v>18</v>
      </c>
      <c r="C26" s="49"/>
      <c r="D26" s="198">
        <f>SUM(D3:D25)</f>
        <v>258.24989299999999</v>
      </c>
      <c r="E26" s="165"/>
      <c r="F26" s="198">
        <f>SUM(F3:F25)</f>
        <v>250.57765799999999</v>
      </c>
      <c r="G26" s="170"/>
      <c r="H26" s="198">
        <f>SUM(H3:H25)</f>
        <v>1.255501</v>
      </c>
      <c r="I26" s="170"/>
      <c r="J26" s="171"/>
      <c r="K26" s="198">
        <f>SUM(K3:K25)</f>
        <v>14.394316</v>
      </c>
      <c r="L26" s="198">
        <f>SUM(L3:L25)</f>
        <v>14.564812</v>
      </c>
      <c r="M26" s="172"/>
      <c r="N26" s="198">
        <f t="shared" ref="N26:W26" si="2">SUM(N3:N25)</f>
        <v>0</v>
      </c>
      <c r="O26" s="198">
        <f t="shared" si="2"/>
        <v>6.4167339999999999</v>
      </c>
      <c r="P26" s="198">
        <f t="shared" si="2"/>
        <v>221.79687056240002</v>
      </c>
      <c r="Q26" s="198">
        <f t="shared" si="2"/>
        <v>36.453022437599998</v>
      </c>
      <c r="R26" s="198">
        <f t="shared" si="2"/>
        <v>15.231602000000001</v>
      </c>
      <c r="S26" s="198">
        <f t="shared" si="2"/>
        <v>80.997588999999991</v>
      </c>
      <c r="T26" s="198">
        <f t="shared" si="2"/>
        <v>69.370275000000007</v>
      </c>
      <c r="U26" s="198">
        <f t="shared" si="2"/>
        <v>53.230545999999997</v>
      </c>
      <c r="V26" s="198">
        <f t="shared" si="2"/>
        <v>0.14371600000000001</v>
      </c>
      <c r="W26" s="198">
        <f t="shared" si="2"/>
        <v>54.507767000000015</v>
      </c>
      <c r="X26" s="168"/>
      <c r="Y26" s="168"/>
      <c r="Z26" s="168"/>
      <c r="AA26" s="168"/>
      <c r="AB26" s="168"/>
      <c r="AC26" s="168"/>
      <c r="AD26" s="168"/>
      <c r="AE26" s="168"/>
      <c r="AF26" s="167"/>
      <c r="AG26" s="167"/>
      <c r="AH26" s="167"/>
      <c r="AI26" s="167"/>
      <c r="AJ26" s="167"/>
      <c r="AK26" s="167"/>
      <c r="AL26" s="167"/>
      <c r="AM26" s="167"/>
      <c r="AN26" s="167"/>
      <c r="AO26" s="167"/>
      <c r="AP26" s="167"/>
      <c r="AQ26" s="167"/>
      <c r="AR26" s="167"/>
      <c r="AS26" s="167"/>
      <c r="AT26" s="167"/>
      <c r="AU26" s="167"/>
      <c r="AV26" s="167"/>
      <c r="AW26" s="167"/>
      <c r="AX26" s="167"/>
      <c r="AY26" s="167"/>
      <c r="AZ26" s="167"/>
      <c r="BA26" s="167"/>
      <c r="BB26" s="167"/>
      <c r="BC26" s="167"/>
      <c r="BD26" s="167"/>
      <c r="BE26" s="167"/>
      <c r="BF26" s="167"/>
      <c r="BG26" s="167"/>
      <c r="BH26" s="167"/>
      <c r="BI26" s="167"/>
      <c r="BJ26" s="167"/>
      <c r="BK26" s="167"/>
      <c r="BL26" s="167"/>
      <c r="BM26" s="167"/>
      <c r="BN26" s="167"/>
      <c r="BO26" s="167"/>
      <c r="BP26" s="167"/>
      <c r="BQ26" s="167"/>
      <c r="BR26" s="167"/>
      <c r="BS26" s="167"/>
      <c r="BT26" s="167"/>
      <c r="BU26" s="167"/>
      <c r="BV26" s="167"/>
      <c r="BW26" s="167"/>
      <c r="BX26" s="167"/>
      <c r="BY26" s="167"/>
      <c r="BZ26" s="167"/>
      <c r="CA26" s="167"/>
      <c r="CB26" s="167"/>
      <c r="CC26" s="167"/>
      <c r="CD26" s="167"/>
      <c r="CE26" s="167"/>
      <c r="CF26" s="167"/>
      <c r="CG26" s="167"/>
      <c r="CH26" s="167"/>
      <c r="CI26" s="167"/>
      <c r="CJ26" s="167"/>
      <c r="CK26" s="167"/>
      <c r="CL26" s="167"/>
      <c r="CM26" s="167"/>
      <c r="CN26" s="167"/>
      <c r="CO26" s="167"/>
      <c r="CP26" s="167"/>
      <c r="CQ26" s="167"/>
      <c r="CR26" s="167"/>
      <c r="CS26" s="167"/>
      <c r="CT26" s="167"/>
      <c r="CU26" s="167"/>
      <c r="CV26" s="167"/>
      <c r="CW26" s="167"/>
      <c r="CX26" s="167"/>
      <c r="CY26" s="167"/>
      <c r="CZ26" s="167"/>
      <c r="DA26" s="167"/>
      <c r="DB26" s="167"/>
      <c r="DC26" s="167"/>
      <c r="DD26" s="167"/>
      <c r="DE26" s="167"/>
      <c r="DF26" s="167"/>
      <c r="DG26" s="167"/>
      <c r="DH26" s="167"/>
      <c r="DI26" s="167"/>
      <c r="DJ26" s="167"/>
      <c r="DK26" s="167"/>
      <c r="DL26" s="167"/>
      <c r="DM26" s="167"/>
      <c r="DN26" s="167"/>
      <c r="DO26" s="167"/>
      <c r="DP26" s="167"/>
      <c r="DQ26" s="167"/>
      <c r="DR26" s="167"/>
      <c r="DS26" s="167"/>
      <c r="DT26" s="167"/>
      <c r="DU26" s="167"/>
      <c r="DV26" s="167"/>
      <c r="DW26" s="167"/>
      <c r="DX26" s="167"/>
      <c r="DY26" s="167"/>
      <c r="DZ26" s="167"/>
      <c r="EA26" s="167"/>
      <c r="EB26" s="167"/>
      <c r="EC26" s="167"/>
      <c r="ED26" s="167"/>
      <c r="EE26" s="167"/>
      <c r="EF26" s="167"/>
      <c r="EG26" s="167"/>
      <c r="EH26" s="167"/>
      <c r="EI26" s="167"/>
      <c r="EJ26" s="167"/>
      <c r="EK26" s="167"/>
      <c r="EL26" s="167"/>
      <c r="EM26" s="167"/>
      <c r="EN26" s="167"/>
      <c r="EO26" s="167"/>
      <c r="EP26" s="167"/>
      <c r="EQ26" s="167"/>
      <c r="ER26" s="167"/>
      <c r="ES26" s="167"/>
      <c r="ET26" s="167"/>
      <c r="EU26" s="167"/>
      <c r="EV26" s="167"/>
      <c r="EW26" s="167"/>
      <c r="EX26" s="167"/>
      <c r="EY26" s="167"/>
      <c r="EZ26" s="167"/>
      <c r="FA26" s="167"/>
      <c r="FB26" s="167"/>
      <c r="FC26" s="167"/>
      <c r="FD26" s="167"/>
      <c r="FE26" s="167"/>
      <c r="FF26" s="167"/>
      <c r="FG26" s="167"/>
      <c r="FH26" s="167"/>
      <c r="FI26" s="167"/>
      <c r="FJ26" s="167"/>
      <c r="FK26" s="167"/>
      <c r="FL26" s="167"/>
      <c r="FM26" s="167"/>
      <c r="FN26" s="167"/>
      <c r="FO26" s="167"/>
      <c r="FP26" s="167"/>
      <c r="FQ26" s="167"/>
      <c r="FR26" s="167"/>
      <c r="FS26" s="167"/>
      <c r="FT26" s="167"/>
      <c r="FU26" s="167"/>
      <c r="FV26" s="167"/>
      <c r="FW26" s="167"/>
      <c r="FX26" s="167"/>
      <c r="FY26" s="167"/>
      <c r="FZ26" s="167"/>
      <c r="GA26" s="167"/>
      <c r="GB26" s="167"/>
      <c r="GC26" s="167"/>
      <c r="GD26" s="167"/>
      <c r="GE26" s="167"/>
      <c r="GF26" s="167"/>
      <c r="GG26" s="167"/>
      <c r="GH26" s="167"/>
      <c r="GI26" s="167"/>
      <c r="GJ26" s="167"/>
      <c r="GK26" s="167"/>
      <c r="GL26" s="167"/>
      <c r="GM26" s="167"/>
      <c r="GN26" s="167"/>
      <c r="GO26" s="167"/>
      <c r="GP26" s="167"/>
      <c r="GQ26" s="167"/>
      <c r="GR26" s="167"/>
      <c r="GS26" s="167"/>
      <c r="GT26" s="167"/>
      <c r="GU26" s="167"/>
      <c r="GV26" s="167"/>
      <c r="GW26" s="167"/>
      <c r="GX26" s="167"/>
      <c r="GY26" s="167"/>
      <c r="GZ26" s="167"/>
      <c r="HA26" s="167"/>
      <c r="HB26" s="167"/>
      <c r="HC26" s="167"/>
      <c r="HD26" s="167"/>
      <c r="HE26" s="167"/>
      <c r="HF26" s="167"/>
      <c r="HG26" s="167"/>
      <c r="HH26" s="167"/>
      <c r="HI26" s="167"/>
      <c r="HJ26" s="167"/>
      <c r="HK26" s="167"/>
      <c r="HL26" s="167"/>
      <c r="HM26" s="167"/>
      <c r="HN26" s="167"/>
      <c r="HO26" s="167"/>
      <c r="HP26" s="167"/>
      <c r="HQ26" s="167"/>
      <c r="HR26" s="167"/>
      <c r="HS26" s="167"/>
      <c r="HT26" s="167"/>
      <c r="HU26" s="167"/>
      <c r="HV26" s="167"/>
      <c r="HW26" s="167"/>
      <c r="HX26" s="167"/>
      <c r="HY26" s="167"/>
      <c r="HZ26" s="167"/>
      <c r="IA26" s="167"/>
      <c r="IB26" s="167"/>
      <c r="IC26" s="167"/>
      <c r="ID26" s="167"/>
    </row>
    <row r="27" spans="1:238" ht="30" x14ac:dyDescent="0.25">
      <c r="A27" s="190"/>
      <c r="B27" s="190"/>
      <c r="C27" s="190"/>
      <c r="D27" s="209"/>
      <c r="E27" s="219"/>
      <c r="F27" s="212"/>
      <c r="G27" s="116"/>
      <c r="H27" s="54"/>
      <c r="I27" s="116"/>
      <c r="J27" s="54"/>
      <c r="K27" s="208"/>
      <c r="L27" s="204"/>
      <c r="M27" s="94"/>
      <c r="N27" s="192"/>
      <c r="O27" s="200"/>
      <c r="P27" s="191"/>
      <c r="Q27" s="191"/>
      <c r="R27" s="199"/>
      <c r="S27" s="362" t="s">
        <v>63</v>
      </c>
      <c r="T27" s="363"/>
      <c r="U27" s="363"/>
      <c r="V27" s="216" t="s">
        <v>62</v>
      </c>
      <c r="W27" s="215"/>
      <c r="X27" s="228" t="s">
        <v>121</v>
      </c>
      <c r="Y27" s="222"/>
      <c r="Z27" s="222"/>
      <c r="AA27" s="138"/>
      <c r="AB27" s="222"/>
      <c r="AC27" s="222"/>
      <c r="AD27" s="222"/>
      <c r="AE27" s="222"/>
    </row>
    <row r="28" spans="1:238" ht="30" x14ac:dyDescent="0.25">
      <c r="A28" s="190"/>
      <c r="B28" s="190"/>
      <c r="C28" s="190"/>
      <c r="D28" s="209"/>
      <c r="E28" s="219"/>
      <c r="F28" s="212"/>
      <c r="G28" s="116"/>
      <c r="H28" s="54"/>
      <c r="I28" s="116"/>
      <c r="J28" s="54"/>
      <c r="K28" s="208"/>
      <c r="L28" s="204"/>
      <c r="M28" s="94"/>
      <c r="N28" s="192"/>
      <c r="O28" s="200"/>
      <c r="P28" s="191"/>
      <c r="Q28" s="191"/>
      <c r="R28" s="199"/>
      <c r="S28" s="224" t="s">
        <v>61</v>
      </c>
      <c r="T28" s="224" t="s">
        <v>64</v>
      </c>
      <c r="U28" s="224" t="s">
        <v>65</v>
      </c>
      <c r="V28" s="217" t="s">
        <v>66</v>
      </c>
      <c r="W28" s="220" t="s">
        <v>67</v>
      </c>
      <c r="X28" s="138"/>
      <c r="Y28" s="222"/>
      <c r="Z28" s="222"/>
      <c r="AA28" s="138"/>
      <c r="AB28" s="222"/>
      <c r="AC28" s="222"/>
      <c r="AD28" s="222"/>
      <c r="AE28" s="222"/>
    </row>
    <row r="29" spans="1:238" x14ac:dyDescent="0.25">
      <c r="A29" s="190">
        <v>5707</v>
      </c>
      <c r="B29" s="190" t="s">
        <v>2</v>
      </c>
      <c r="C29" s="190" t="s">
        <v>3</v>
      </c>
      <c r="D29" s="209">
        <v>26.673570000000002</v>
      </c>
      <c r="E29" s="213" t="s">
        <v>160</v>
      </c>
      <c r="F29" s="212">
        <v>26.673570000000002</v>
      </c>
      <c r="G29" s="115"/>
      <c r="H29" s="53"/>
      <c r="I29" s="115"/>
      <c r="J29" s="53"/>
      <c r="K29" s="208">
        <v>0</v>
      </c>
      <c r="L29" s="204"/>
      <c r="M29" s="141"/>
      <c r="N29" s="192"/>
      <c r="O29" s="200"/>
      <c r="P29" s="191">
        <f t="shared" ref="P29:P41" si="3">(D29-Q29)</f>
        <v>1.0919999837710748E-7</v>
      </c>
      <c r="Q29" s="191">
        <v>26.673569890800003</v>
      </c>
      <c r="R29" s="199">
        <v>4.0531829999999998</v>
      </c>
      <c r="S29" s="166">
        <v>1.7530140000000001</v>
      </c>
      <c r="T29" s="166">
        <v>16.473635999999999</v>
      </c>
      <c r="U29" s="166">
        <v>6.7111559999999999</v>
      </c>
      <c r="V29" s="203">
        <v>0</v>
      </c>
      <c r="W29" s="215">
        <f t="shared" si="1"/>
        <v>1.7357640000000032</v>
      </c>
      <c r="X29" s="222"/>
      <c r="Y29" s="222"/>
      <c r="Z29" s="222"/>
      <c r="AA29" s="222"/>
      <c r="AB29" s="222"/>
      <c r="AC29" s="222"/>
      <c r="AD29" s="222"/>
      <c r="AE29" s="222"/>
    </row>
    <row r="30" spans="1:238" x14ac:dyDescent="0.25">
      <c r="A30" s="190">
        <v>5741</v>
      </c>
      <c r="B30" s="190" t="s">
        <v>2</v>
      </c>
      <c r="C30" s="190" t="s">
        <v>3</v>
      </c>
      <c r="D30" s="209">
        <v>15.98559</v>
      </c>
      <c r="E30" s="219" t="s">
        <v>160</v>
      </c>
      <c r="F30" s="212">
        <v>15.98559</v>
      </c>
      <c r="G30" s="118"/>
      <c r="H30" s="131"/>
      <c r="I30" s="118"/>
      <c r="J30" s="131"/>
      <c r="K30" s="208">
        <v>0</v>
      </c>
      <c r="L30" s="204"/>
      <c r="M30" s="94"/>
      <c r="N30" s="192"/>
      <c r="O30" s="200"/>
      <c r="P30" s="191">
        <f t="shared" si="3"/>
        <v>5.5699999279568146E-8</v>
      </c>
      <c r="Q30" s="191">
        <v>15.985589944300001</v>
      </c>
      <c r="R30" s="199">
        <v>0</v>
      </c>
      <c r="S30" s="166">
        <v>0.109282</v>
      </c>
      <c r="T30" s="166">
        <v>0</v>
      </c>
      <c r="U30" s="166">
        <v>12.362448000000001</v>
      </c>
      <c r="V30" s="203">
        <v>0</v>
      </c>
      <c r="W30" s="215">
        <f t="shared" si="1"/>
        <v>3.5138599999999993</v>
      </c>
      <c r="X30" s="222"/>
      <c r="Y30" s="222"/>
      <c r="Z30" s="222"/>
      <c r="AA30" s="222"/>
      <c r="AB30" s="222"/>
      <c r="AC30" s="222"/>
      <c r="AD30" s="222"/>
      <c r="AE30" s="222"/>
    </row>
    <row r="31" spans="1:238" x14ac:dyDescent="0.25">
      <c r="A31" s="190">
        <v>5742</v>
      </c>
      <c r="B31" s="190" t="s">
        <v>2</v>
      </c>
      <c r="C31" s="190" t="s">
        <v>3</v>
      </c>
      <c r="D31" s="209">
        <v>14.455473</v>
      </c>
      <c r="E31" s="213" t="s">
        <v>160</v>
      </c>
      <c r="F31" s="212">
        <v>14.455473</v>
      </c>
      <c r="G31" s="115"/>
      <c r="H31" s="212"/>
      <c r="I31" s="115"/>
      <c r="J31" s="212"/>
      <c r="K31" s="208">
        <v>0</v>
      </c>
      <c r="L31" s="204"/>
      <c r="M31" s="141"/>
      <c r="N31" s="192"/>
      <c r="O31" s="200"/>
      <c r="P31" s="191">
        <f t="shared" si="3"/>
        <v>3.8869999841040226E-7</v>
      </c>
      <c r="Q31" s="191">
        <v>14.455472611300001</v>
      </c>
      <c r="R31" s="199">
        <v>0</v>
      </c>
      <c r="S31" s="166">
        <v>0</v>
      </c>
      <c r="T31" s="166">
        <v>0</v>
      </c>
      <c r="U31" s="166">
        <v>11.596002</v>
      </c>
      <c r="V31" s="203">
        <v>0</v>
      </c>
      <c r="W31" s="215">
        <f t="shared" si="1"/>
        <v>2.8594709999999992</v>
      </c>
      <c r="X31" s="222"/>
      <c r="Y31" s="222"/>
      <c r="Z31" s="222"/>
      <c r="AA31" s="222"/>
      <c r="AB31" s="222"/>
      <c r="AC31" s="222"/>
      <c r="AD31" s="222"/>
      <c r="AE31" s="222"/>
    </row>
    <row r="32" spans="1:238" x14ac:dyDescent="0.25">
      <c r="A32" s="190">
        <v>5743</v>
      </c>
      <c r="B32" s="190" t="s">
        <v>2</v>
      </c>
      <c r="C32" s="190" t="s">
        <v>3</v>
      </c>
      <c r="D32" s="209">
        <v>10.054138</v>
      </c>
      <c r="E32" s="213" t="s">
        <v>160</v>
      </c>
      <c r="F32" s="212">
        <v>10.054138</v>
      </c>
      <c r="G32" s="115"/>
      <c r="H32" s="212"/>
      <c r="I32" s="115"/>
      <c r="J32" s="212"/>
      <c r="K32" s="208">
        <v>0</v>
      </c>
      <c r="L32" s="204"/>
      <c r="M32" s="141"/>
      <c r="N32" s="192"/>
      <c r="O32" s="200"/>
      <c r="P32" s="191">
        <f t="shared" si="3"/>
        <v>3.8970000026949947E-7</v>
      </c>
      <c r="Q32" s="191">
        <v>10.0541376103</v>
      </c>
      <c r="R32" s="199">
        <v>0</v>
      </c>
      <c r="S32" s="166">
        <v>0</v>
      </c>
      <c r="T32" s="166">
        <v>0.89017900000000005</v>
      </c>
      <c r="U32" s="166">
        <v>7.2491029999999999</v>
      </c>
      <c r="V32" s="203">
        <v>0</v>
      </c>
      <c r="W32" s="215">
        <f t="shared" si="1"/>
        <v>1.9148560000000003</v>
      </c>
      <c r="X32" s="222"/>
      <c r="Y32" s="222"/>
      <c r="Z32" s="222"/>
      <c r="AA32" s="222"/>
      <c r="AB32" s="222"/>
      <c r="AC32" s="222"/>
      <c r="AD32" s="222"/>
      <c r="AE32" s="222"/>
    </row>
    <row r="33" spans="1:31" x14ac:dyDescent="0.25">
      <c r="A33" s="190">
        <v>5793</v>
      </c>
      <c r="B33" s="190" t="s">
        <v>2</v>
      </c>
      <c r="C33" s="190" t="s">
        <v>6</v>
      </c>
      <c r="D33" s="209">
        <v>29.326162</v>
      </c>
      <c r="E33" s="213" t="s">
        <v>160</v>
      </c>
      <c r="F33" s="212">
        <v>29.326162</v>
      </c>
      <c r="G33" s="115"/>
      <c r="H33" s="212"/>
      <c r="I33" s="115"/>
      <c r="J33" s="212"/>
      <c r="K33" s="208">
        <v>0</v>
      </c>
      <c r="L33" s="204"/>
      <c r="M33" s="141"/>
      <c r="N33" s="192"/>
      <c r="O33" s="200"/>
      <c r="P33" s="191">
        <f t="shared" si="3"/>
        <v>1.3749999894230314E-7</v>
      </c>
      <c r="Q33" s="191">
        <v>29.326161862500001</v>
      </c>
      <c r="R33" s="199">
        <v>1.2951250000000001</v>
      </c>
      <c r="S33" s="166">
        <v>4.5551000000000004</v>
      </c>
      <c r="T33" s="166">
        <v>1.2956319999999999</v>
      </c>
      <c r="U33" s="166">
        <v>11.549051</v>
      </c>
      <c r="V33" s="203">
        <v>0</v>
      </c>
      <c r="W33" s="215">
        <f t="shared" si="1"/>
        <v>11.926379000000001</v>
      </c>
      <c r="X33" s="222"/>
      <c r="Y33" s="222"/>
      <c r="Z33" s="222"/>
      <c r="AA33" s="222"/>
      <c r="AB33" s="222"/>
      <c r="AC33" s="222"/>
      <c r="AD33" s="222"/>
      <c r="AE33" s="222"/>
    </row>
    <row r="34" spans="1:31" x14ac:dyDescent="0.25">
      <c r="A34" s="190">
        <v>5796</v>
      </c>
      <c r="B34" s="190" t="s">
        <v>2</v>
      </c>
      <c r="C34" s="190" t="s">
        <v>6</v>
      </c>
      <c r="D34" s="209">
        <v>16.154501</v>
      </c>
      <c r="E34" s="213" t="s">
        <v>160</v>
      </c>
      <c r="F34" s="212">
        <v>16.154501</v>
      </c>
      <c r="G34" s="115"/>
      <c r="H34" s="212"/>
      <c r="I34" s="115"/>
      <c r="J34" s="212"/>
      <c r="K34" s="208">
        <v>0</v>
      </c>
      <c r="L34" s="204"/>
      <c r="M34" s="141"/>
      <c r="N34" s="192"/>
      <c r="O34" s="200"/>
      <c r="P34" s="191">
        <f t="shared" si="3"/>
        <v>9.3599997086357689E-8</v>
      </c>
      <c r="Q34" s="191">
        <v>16.154500906400003</v>
      </c>
      <c r="R34" s="199">
        <v>0</v>
      </c>
      <c r="S34" s="166">
        <v>0.62540799999999996</v>
      </c>
      <c r="T34" s="166">
        <v>0</v>
      </c>
      <c r="U34" s="166">
        <v>0</v>
      </c>
      <c r="V34" s="203">
        <v>0</v>
      </c>
      <c r="W34" s="215">
        <f t="shared" si="1"/>
        <v>15.529093</v>
      </c>
      <c r="X34" s="222"/>
      <c r="Y34" s="222"/>
      <c r="Z34" s="222"/>
      <c r="AA34" s="222"/>
      <c r="AB34" s="222"/>
      <c r="AC34" s="222"/>
      <c r="AD34" s="222"/>
      <c r="AE34" s="222"/>
    </row>
    <row r="35" spans="1:31" x14ac:dyDescent="0.25">
      <c r="A35" s="190">
        <v>5797</v>
      </c>
      <c r="B35" s="190" t="s">
        <v>2</v>
      </c>
      <c r="C35" s="190" t="s">
        <v>6</v>
      </c>
      <c r="D35" s="209">
        <v>19.198214</v>
      </c>
      <c r="E35" s="213" t="s">
        <v>160</v>
      </c>
      <c r="F35" s="212">
        <v>19.198214</v>
      </c>
      <c r="G35" s="115"/>
      <c r="H35" s="212"/>
      <c r="I35" s="115"/>
      <c r="J35" s="212"/>
      <c r="K35" s="208">
        <v>0</v>
      </c>
      <c r="L35" s="204"/>
      <c r="M35" s="141"/>
      <c r="N35" s="192"/>
      <c r="O35" s="200"/>
      <c r="P35" s="191">
        <f t="shared" si="3"/>
        <v>3.859999999633601E-7</v>
      </c>
      <c r="Q35" s="191">
        <v>19.198213614</v>
      </c>
      <c r="R35" s="199">
        <v>0</v>
      </c>
      <c r="S35" s="166">
        <v>0</v>
      </c>
      <c r="T35" s="166">
        <v>0</v>
      </c>
      <c r="U35" s="166">
        <v>4.6270720000000001</v>
      </c>
      <c r="V35" s="203">
        <v>0</v>
      </c>
      <c r="W35" s="215">
        <f t="shared" si="1"/>
        <v>14.571142</v>
      </c>
      <c r="X35" s="222"/>
      <c r="Y35" s="222"/>
      <c r="Z35" s="222"/>
      <c r="AA35" s="222"/>
      <c r="AB35" s="222"/>
      <c r="AC35" s="222"/>
      <c r="AD35" s="222"/>
      <c r="AE35" s="222"/>
    </row>
    <row r="36" spans="1:31" x14ac:dyDescent="0.25">
      <c r="A36" s="190">
        <v>5798</v>
      </c>
      <c r="B36" s="190" t="s">
        <v>2</v>
      </c>
      <c r="C36" s="190" t="s">
        <v>6</v>
      </c>
      <c r="D36" s="209">
        <v>10.917794000000001</v>
      </c>
      <c r="E36" s="213" t="s">
        <v>160</v>
      </c>
      <c r="F36" s="212">
        <v>10.917794000000001</v>
      </c>
      <c r="G36" s="115"/>
      <c r="H36" s="212"/>
      <c r="I36" s="115"/>
      <c r="J36" s="212"/>
      <c r="K36" s="208">
        <v>0</v>
      </c>
      <c r="L36" s="204"/>
      <c r="M36" s="141"/>
      <c r="N36" s="192"/>
      <c r="O36" s="200"/>
      <c r="P36" s="191">
        <f t="shared" si="3"/>
        <v>-1.8769999954315608E-7</v>
      </c>
      <c r="Q36" s="191">
        <v>10.9177941877</v>
      </c>
      <c r="R36" s="199">
        <v>0</v>
      </c>
      <c r="S36" s="166">
        <v>0</v>
      </c>
      <c r="T36" s="166">
        <v>0</v>
      </c>
      <c r="U36" s="166">
        <v>0.81564899999999996</v>
      </c>
      <c r="V36" s="203">
        <v>0</v>
      </c>
      <c r="W36" s="215">
        <f t="shared" si="1"/>
        <v>10.102145</v>
      </c>
      <c r="X36" s="222"/>
      <c r="Y36" s="222"/>
      <c r="Z36" s="222"/>
      <c r="AA36" s="222"/>
      <c r="AB36" s="222"/>
      <c r="AC36" s="222"/>
      <c r="AD36" s="222"/>
      <c r="AE36" s="222"/>
    </row>
    <row r="37" spans="1:31" x14ac:dyDescent="0.25">
      <c r="A37" s="190">
        <v>5807</v>
      </c>
      <c r="B37" s="190" t="s">
        <v>2</v>
      </c>
      <c r="C37" s="190" t="s">
        <v>6</v>
      </c>
      <c r="D37" s="209">
        <v>26.851227999999999</v>
      </c>
      <c r="E37" s="213" t="s">
        <v>160</v>
      </c>
      <c r="F37" s="212">
        <v>26.851227999999999</v>
      </c>
      <c r="G37" s="115"/>
      <c r="H37" s="212"/>
      <c r="I37" s="115"/>
      <c r="J37" s="212"/>
      <c r="K37" s="208">
        <v>0</v>
      </c>
      <c r="L37" s="204"/>
      <c r="M37" s="141"/>
      <c r="N37" s="192"/>
      <c r="O37" s="200"/>
      <c r="P37" s="191">
        <f t="shared" si="3"/>
        <v>-4.5080000177222246E-7</v>
      </c>
      <c r="Q37" s="191">
        <v>26.851228450800001</v>
      </c>
      <c r="R37" s="199">
        <v>0</v>
      </c>
      <c r="S37" s="166">
        <v>0</v>
      </c>
      <c r="T37" s="166">
        <v>7.3460799999999997</v>
      </c>
      <c r="U37" s="166">
        <v>10.81648</v>
      </c>
      <c r="V37" s="203">
        <v>0</v>
      </c>
      <c r="W37" s="215">
        <f t="shared" si="1"/>
        <v>8.6886679999999998</v>
      </c>
      <c r="X37" s="222"/>
      <c r="Y37" s="222"/>
      <c r="Z37" s="222"/>
      <c r="AA37" s="222"/>
      <c r="AB37" s="222"/>
      <c r="AC37" s="222"/>
      <c r="AD37" s="222"/>
      <c r="AE37" s="222"/>
    </row>
    <row r="38" spans="1:31" x14ac:dyDescent="0.25">
      <c r="A38" s="190">
        <v>5808</v>
      </c>
      <c r="B38" s="190" t="s">
        <v>2</v>
      </c>
      <c r="C38" s="190" t="s">
        <v>6</v>
      </c>
      <c r="D38" s="209">
        <v>12.887873000000001</v>
      </c>
      <c r="E38" s="219" t="s">
        <v>160</v>
      </c>
      <c r="F38" s="212">
        <v>12.887873000000001</v>
      </c>
      <c r="G38" s="118"/>
      <c r="H38" s="131"/>
      <c r="I38" s="118"/>
      <c r="J38" s="131"/>
      <c r="K38" s="208">
        <v>0</v>
      </c>
      <c r="L38" s="204"/>
      <c r="M38" s="95"/>
      <c r="N38" s="214"/>
      <c r="O38" s="200"/>
      <c r="P38" s="191">
        <f t="shared" si="3"/>
        <v>3.3240000085754673E-7</v>
      </c>
      <c r="Q38" s="191">
        <v>12.8878726676</v>
      </c>
      <c r="R38" s="199">
        <v>0</v>
      </c>
      <c r="S38" s="166">
        <v>0</v>
      </c>
      <c r="T38" s="166">
        <v>6.5015219999999996</v>
      </c>
      <c r="U38" s="166">
        <v>0.104126</v>
      </c>
      <c r="V38" s="203">
        <v>0</v>
      </c>
      <c r="W38" s="215">
        <f t="shared" si="1"/>
        <v>6.2822250000000013</v>
      </c>
      <c r="X38" s="222"/>
      <c r="Y38" s="222"/>
      <c r="Z38" s="222"/>
      <c r="AA38" s="222"/>
      <c r="AB38" s="222"/>
      <c r="AC38" s="222"/>
      <c r="AD38" s="222"/>
      <c r="AE38" s="222"/>
    </row>
    <row r="39" spans="1:31" x14ac:dyDescent="0.25">
      <c r="A39" s="190">
        <v>5809</v>
      </c>
      <c r="B39" s="190" t="s">
        <v>2</v>
      </c>
      <c r="C39" s="190" t="s">
        <v>6</v>
      </c>
      <c r="D39" s="209">
        <v>12.024227</v>
      </c>
      <c r="E39" s="219" t="s">
        <v>160</v>
      </c>
      <c r="F39" s="212">
        <v>12.024227</v>
      </c>
      <c r="G39" s="116"/>
      <c r="H39" s="54"/>
      <c r="I39" s="116"/>
      <c r="J39" s="54"/>
      <c r="K39" s="208">
        <v>0</v>
      </c>
      <c r="L39" s="204"/>
      <c r="M39" s="95"/>
      <c r="N39" s="214"/>
      <c r="O39" s="142"/>
      <c r="P39" s="191">
        <f t="shared" si="3"/>
        <v>-1.3550000055317923E-7</v>
      </c>
      <c r="Q39" s="191">
        <v>12.0242271355</v>
      </c>
      <c r="R39" s="199">
        <v>0</v>
      </c>
      <c r="S39" s="166">
        <v>5.9396959999999996</v>
      </c>
      <c r="T39" s="166">
        <v>0</v>
      </c>
      <c r="U39" s="166">
        <v>0.85320600000000002</v>
      </c>
      <c r="V39" s="203">
        <v>0</v>
      </c>
      <c r="W39" s="215">
        <f t="shared" si="1"/>
        <v>5.231325</v>
      </c>
      <c r="X39" s="222"/>
      <c r="Y39" s="222"/>
      <c r="Z39" s="222"/>
      <c r="AA39" s="222"/>
      <c r="AB39" s="222"/>
      <c r="AC39" s="222"/>
      <c r="AD39" s="222"/>
      <c r="AE39" s="222"/>
    </row>
    <row r="40" spans="1:31" x14ac:dyDescent="0.25">
      <c r="A40" s="190">
        <v>5810</v>
      </c>
      <c r="B40" s="190" t="s">
        <v>2</v>
      </c>
      <c r="C40" s="190" t="s">
        <v>6</v>
      </c>
      <c r="D40" s="209">
        <v>20.714465000000001</v>
      </c>
      <c r="E40" s="219" t="s">
        <v>160</v>
      </c>
      <c r="F40" s="212">
        <v>20.714465000000001</v>
      </c>
      <c r="G40" s="115"/>
      <c r="H40" s="212"/>
      <c r="I40" s="115"/>
      <c r="J40" s="212"/>
      <c r="K40" s="208">
        <v>0</v>
      </c>
      <c r="L40" s="204"/>
      <c r="M40" s="95"/>
      <c r="N40" s="214"/>
      <c r="O40" s="142"/>
      <c r="P40" s="191">
        <f t="shared" si="3"/>
        <v>3.0920000071432696E-7</v>
      </c>
      <c r="Q40" s="191">
        <v>20.7144646908</v>
      </c>
      <c r="R40" s="199">
        <v>0</v>
      </c>
      <c r="S40" s="166">
        <v>5.4528559999999997</v>
      </c>
      <c r="T40" s="166">
        <v>0</v>
      </c>
      <c r="U40" s="166">
        <v>14.617454</v>
      </c>
      <c r="V40" s="203">
        <v>0</v>
      </c>
      <c r="W40" s="215">
        <f t="shared" si="1"/>
        <v>0.64415500000000137</v>
      </c>
      <c r="X40" s="222"/>
      <c r="Y40" s="222"/>
      <c r="Z40" s="222"/>
      <c r="AA40" s="222"/>
      <c r="AB40" s="222"/>
      <c r="AC40" s="222"/>
      <c r="AD40" s="222"/>
      <c r="AE40" s="222"/>
    </row>
    <row r="41" spans="1:31" x14ac:dyDescent="0.25">
      <c r="A41" s="190">
        <v>5855</v>
      </c>
      <c r="B41" s="190" t="s">
        <v>2</v>
      </c>
      <c r="C41" s="190" t="s">
        <v>4</v>
      </c>
      <c r="D41" s="209">
        <v>46.886111999999997</v>
      </c>
      <c r="E41" s="219" t="s">
        <v>163</v>
      </c>
      <c r="F41" s="212">
        <v>46.886111999999997</v>
      </c>
      <c r="G41" s="115"/>
      <c r="H41" s="53"/>
      <c r="I41" s="115"/>
      <c r="J41" s="53"/>
      <c r="K41" s="208">
        <v>0</v>
      </c>
      <c r="L41" s="204"/>
      <c r="M41" s="95"/>
      <c r="N41" s="214"/>
      <c r="O41" s="200"/>
      <c r="P41" s="191">
        <f t="shared" si="3"/>
        <v>32.157266592100001</v>
      </c>
      <c r="Q41" s="191">
        <v>14.728845407899998</v>
      </c>
      <c r="R41" s="199">
        <v>0</v>
      </c>
      <c r="S41" s="166">
        <v>11.400268000000001</v>
      </c>
      <c r="T41" s="166">
        <v>14.350592000000001</v>
      </c>
      <c r="U41" s="166">
        <v>19.721869000000002</v>
      </c>
      <c r="V41" s="203">
        <v>0</v>
      </c>
      <c r="W41" s="215">
        <f t="shared" si="1"/>
        <v>1.4133829999999961</v>
      </c>
      <c r="X41" s="222"/>
      <c r="Y41" s="222"/>
      <c r="Z41" s="222"/>
      <c r="AA41" s="222"/>
      <c r="AB41" s="222"/>
      <c r="AC41" s="222"/>
      <c r="AD41" s="222"/>
      <c r="AE41" s="222"/>
    </row>
    <row r="42" spans="1:31" s="86" customFormat="1" x14ac:dyDescent="0.25">
      <c r="A42" s="49" t="s">
        <v>116</v>
      </c>
      <c r="B42" s="49" t="s">
        <v>2</v>
      </c>
      <c r="C42" s="49"/>
      <c r="D42" s="198">
        <f>SUM(D29:D41)</f>
        <v>262.129347</v>
      </c>
      <c r="E42" s="198"/>
      <c r="F42" s="198">
        <f>SUM(F29:F41)</f>
        <v>262.129347</v>
      </c>
      <c r="G42" s="198"/>
      <c r="H42" s="198">
        <f>SUM(H29:H41)</f>
        <v>0</v>
      </c>
      <c r="I42" s="198"/>
      <c r="J42" s="198">
        <f>SUM(J29:J41)</f>
        <v>0</v>
      </c>
      <c r="K42" s="198">
        <f>SUM(K29:K41)</f>
        <v>0</v>
      </c>
      <c r="L42" s="198">
        <f>SUM(L29:L41)</f>
        <v>0</v>
      </c>
      <c r="M42" s="198"/>
      <c r="N42" s="198">
        <f t="shared" ref="N42:W42" si="4">SUM(N29:N41)</f>
        <v>0</v>
      </c>
      <c r="O42" s="198">
        <f t="shared" si="4"/>
        <v>0</v>
      </c>
      <c r="P42" s="198">
        <f t="shared" si="4"/>
        <v>32.157268020099991</v>
      </c>
      <c r="Q42" s="198">
        <f t="shared" si="4"/>
        <v>229.9720789799</v>
      </c>
      <c r="R42" s="198">
        <f t="shared" si="4"/>
        <v>5.3483079999999994</v>
      </c>
      <c r="S42" s="198">
        <f t="shared" si="4"/>
        <v>29.835623999999999</v>
      </c>
      <c r="T42" s="198">
        <f t="shared" si="4"/>
        <v>46.857641000000001</v>
      </c>
      <c r="U42" s="198">
        <f t="shared" si="4"/>
        <v>101.02361599999999</v>
      </c>
      <c r="V42" s="198">
        <f t="shared" si="4"/>
        <v>0</v>
      </c>
      <c r="W42" s="198">
        <f t="shared" si="4"/>
        <v>84.412465999999981</v>
      </c>
      <c r="X42" s="139"/>
      <c r="Y42" s="139"/>
      <c r="Z42" s="139"/>
      <c r="AA42" s="139"/>
      <c r="AB42" s="139"/>
      <c r="AC42" s="139"/>
      <c r="AD42" s="139"/>
      <c r="AE42" s="139"/>
    </row>
    <row r="43" spans="1:31" ht="30" x14ac:dyDescent="0.25">
      <c r="A43" s="190"/>
      <c r="B43" s="190"/>
      <c r="C43" s="190"/>
      <c r="D43" s="209"/>
      <c r="E43" s="219"/>
      <c r="F43" s="212"/>
      <c r="K43" s="208"/>
      <c r="L43" s="204"/>
      <c r="M43" s="92"/>
      <c r="N43" s="93"/>
      <c r="O43" s="50"/>
      <c r="P43" s="191"/>
      <c r="Q43" s="191"/>
      <c r="R43" s="199"/>
      <c r="S43" s="362" t="s">
        <v>63</v>
      </c>
      <c r="T43" s="363"/>
      <c r="U43" s="363"/>
      <c r="V43" s="216" t="s">
        <v>62</v>
      </c>
      <c r="W43" s="215"/>
      <c r="X43" s="228" t="s">
        <v>121</v>
      </c>
      <c r="Y43" s="222"/>
      <c r="Z43" s="222"/>
      <c r="AA43" s="222"/>
      <c r="AB43" s="222"/>
      <c r="AC43" s="222"/>
      <c r="AD43" s="222"/>
      <c r="AE43" s="222"/>
    </row>
    <row r="44" spans="1:31" ht="30" x14ac:dyDescent="0.25">
      <c r="A44" s="190"/>
      <c r="B44" s="190"/>
      <c r="C44" s="190"/>
      <c r="D44" s="209"/>
      <c r="E44" s="219"/>
      <c r="F44" s="212"/>
      <c r="K44" s="208"/>
      <c r="L44" s="204"/>
      <c r="M44" s="92"/>
      <c r="N44" s="93"/>
      <c r="O44" s="50"/>
      <c r="P44" s="191"/>
      <c r="Q44" s="191"/>
      <c r="R44" s="199"/>
      <c r="S44" s="224" t="s">
        <v>61</v>
      </c>
      <c r="T44" s="224" t="s">
        <v>64</v>
      </c>
      <c r="U44" s="224" t="s">
        <v>65</v>
      </c>
      <c r="V44" s="217" t="s">
        <v>66</v>
      </c>
      <c r="W44" s="220" t="s">
        <v>67</v>
      </c>
      <c r="X44" s="222"/>
      <c r="Y44" s="222"/>
      <c r="Z44" s="222"/>
      <c r="AA44" s="222"/>
      <c r="AB44" s="222"/>
      <c r="AC44" s="222"/>
      <c r="AD44" s="222"/>
      <c r="AE44" s="222"/>
    </row>
    <row r="45" spans="1:31" x14ac:dyDescent="0.25">
      <c r="A45" s="190">
        <v>5907</v>
      </c>
      <c r="B45" s="190" t="s">
        <v>31</v>
      </c>
      <c r="C45" s="190" t="s">
        <v>3</v>
      </c>
      <c r="D45" s="209">
        <v>12.411313</v>
      </c>
      <c r="E45" s="219" t="s">
        <v>164</v>
      </c>
      <c r="F45" s="212">
        <v>12.411313</v>
      </c>
      <c r="G45" s="118"/>
      <c r="H45" s="131"/>
      <c r="I45" s="118"/>
      <c r="J45" s="131"/>
      <c r="K45" s="208">
        <v>0</v>
      </c>
      <c r="L45" s="204"/>
      <c r="M45" s="94"/>
      <c r="N45" s="192"/>
      <c r="O45" s="50"/>
      <c r="P45" s="191">
        <f t="shared" ref="P45:P53" si="5">(D45-Q45)</f>
        <v>11.335350528099999</v>
      </c>
      <c r="Q45" s="191">
        <v>1.0759624719000001</v>
      </c>
      <c r="R45" s="199">
        <v>5.7231240000000003</v>
      </c>
      <c r="S45" s="192">
        <v>2.9947919999999999</v>
      </c>
      <c r="T45" s="192">
        <v>1.63E-4</v>
      </c>
      <c r="U45" s="192">
        <v>6.6499680000000003</v>
      </c>
      <c r="V45" s="203">
        <v>0</v>
      </c>
      <c r="W45" s="215">
        <f t="shared" ref="W45:W53" si="6">D45-(S45+T45+U45+V45)</f>
        <v>2.7663899999999995</v>
      </c>
      <c r="X45" s="222"/>
      <c r="Y45" s="222"/>
      <c r="Z45" s="222"/>
      <c r="AA45" s="222"/>
      <c r="AB45" s="222"/>
      <c r="AC45" s="222"/>
      <c r="AD45" s="222"/>
      <c r="AE45" s="222"/>
    </row>
    <row r="46" spans="1:31" x14ac:dyDescent="0.25">
      <c r="A46" s="190">
        <v>5908</v>
      </c>
      <c r="B46" s="190" t="s">
        <v>31</v>
      </c>
      <c r="C46" s="190" t="s">
        <v>3</v>
      </c>
      <c r="D46" s="209">
        <v>14.272207</v>
      </c>
      <c r="E46" s="219" t="s">
        <v>164</v>
      </c>
      <c r="F46" s="212">
        <v>14.272207</v>
      </c>
      <c r="G46" s="119"/>
      <c r="H46" s="132"/>
      <c r="I46" s="119"/>
      <c r="J46" s="132"/>
      <c r="K46" s="208">
        <v>0</v>
      </c>
      <c r="L46" s="204"/>
      <c r="M46" s="94"/>
      <c r="N46" s="192"/>
      <c r="O46" s="84"/>
      <c r="P46" s="191">
        <f t="shared" si="5"/>
        <v>1.8119999900534367E-7</v>
      </c>
      <c r="Q46" s="191">
        <v>14.272206818800001</v>
      </c>
      <c r="R46" s="199">
        <v>12.862500000000001</v>
      </c>
      <c r="S46" s="192">
        <v>11.129526</v>
      </c>
      <c r="T46" s="192">
        <v>1.7329079999999999</v>
      </c>
      <c r="U46" s="192">
        <v>0</v>
      </c>
      <c r="V46" s="203">
        <v>0</v>
      </c>
      <c r="W46" s="215">
        <f t="shared" si="6"/>
        <v>1.4097729999999995</v>
      </c>
      <c r="X46" s="222"/>
      <c r="Y46" s="222"/>
      <c r="Z46" s="222"/>
      <c r="AA46" s="222"/>
      <c r="AB46" s="222"/>
      <c r="AC46" s="222"/>
      <c r="AD46" s="222"/>
      <c r="AE46" s="222"/>
    </row>
    <row r="47" spans="1:31" x14ac:dyDescent="0.25">
      <c r="A47" s="190">
        <v>5927</v>
      </c>
      <c r="B47" s="190" t="s">
        <v>31</v>
      </c>
      <c r="C47" s="190" t="s">
        <v>6</v>
      </c>
      <c r="D47" s="209">
        <v>7.3841159999999997</v>
      </c>
      <c r="E47" s="219" t="s">
        <v>163</v>
      </c>
      <c r="F47" s="212">
        <v>7.3841159999999997</v>
      </c>
      <c r="G47" s="119"/>
      <c r="H47" s="132"/>
      <c r="I47" s="119"/>
      <c r="J47" s="132"/>
      <c r="K47" s="208">
        <v>0.41282400000000002</v>
      </c>
      <c r="L47" s="204"/>
      <c r="M47" s="94"/>
      <c r="N47" s="192"/>
      <c r="O47" s="84"/>
      <c r="P47" s="191">
        <f t="shared" si="5"/>
        <v>0.49950423529999899</v>
      </c>
      <c r="Q47" s="191">
        <v>6.8846117647000007</v>
      </c>
      <c r="R47" s="199">
        <v>0</v>
      </c>
      <c r="S47" s="192">
        <v>6.8793379999999997</v>
      </c>
      <c r="T47" s="192">
        <v>0.25492100000000001</v>
      </c>
      <c r="U47" s="192">
        <v>0</v>
      </c>
      <c r="V47" s="203">
        <v>0.157916</v>
      </c>
      <c r="W47" s="215">
        <f t="shared" si="6"/>
        <v>9.1940999999999384E-2</v>
      </c>
      <c r="X47" s="222"/>
      <c r="Y47" s="222"/>
      <c r="Z47" s="222"/>
      <c r="AA47" s="222"/>
      <c r="AB47" s="222"/>
      <c r="AC47" s="222"/>
      <c r="AD47" s="222"/>
      <c r="AE47" s="222"/>
    </row>
    <row r="48" spans="1:31" x14ac:dyDescent="0.25">
      <c r="A48" s="190">
        <v>5928</v>
      </c>
      <c r="B48" s="190" t="s">
        <v>31</v>
      </c>
      <c r="C48" s="190" t="s">
        <v>6</v>
      </c>
      <c r="D48" s="209">
        <v>7.555453</v>
      </c>
      <c r="E48" s="219" t="s">
        <v>164</v>
      </c>
      <c r="F48" s="212">
        <v>7.555453</v>
      </c>
      <c r="G48" s="119"/>
      <c r="H48" s="132"/>
      <c r="I48" s="119"/>
      <c r="J48" s="132"/>
      <c r="K48" s="208">
        <v>0</v>
      </c>
      <c r="L48" s="204"/>
      <c r="M48" s="94"/>
      <c r="N48" s="192"/>
      <c r="O48" s="84"/>
      <c r="P48" s="191">
        <f t="shared" si="5"/>
        <v>1.4660000058341893E-7</v>
      </c>
      <c r="Q48" s="191">
        <v>7.5554528533999994</v>
      </c>
      <c r="R48" s="199">
        <v>0</v>
      </c>
      <c r="S48" s="192">
        <v>0</v>
      </c>
      <c r="T48" s="192">
        <v>3.2440959999999999</v>
      </c>
      <c r="U48" s="192">
        <v>0.75881299999999996</v>
      </c>
      <c r="V48" s="203">
        <v>0</v>
      </c>
      <c r="W48" s="215">
        <f t="shared" si="6"/>
        <v>3.5525440000000001</v>
      </c>
      <c r="X48" s="222"/>
      <c r="Y48" s="222"/>
      <c r="Z48" s="222"/>
      <c r="AA48" s="222"/>
      <c r="AB48" s="222"/>
      <c r="AC48" s="222"/>
      <c r="AD48" s="222"/>
      <c r="AE48" s="222"/>
    </row>
    <row r="49" spans="1:31" x14ac:dyDescent="0.25">
      <c r="A49" s="190">
        <v>5929</v>
      </c>
      <c r="B49" s="190" t="s">
        <v>31</v>
      </c>
      <c r="C49" s="190" t="s">
        <v>6</v>
      </c>
      <c r="D49" s="209">
        <v>11.931143</v>
      </c>
      <c r="E49" s="219" t="s">
        <v>164</v>
      </c>
      <c r="F49" s="212">
        <v>11.931143</v>
      </c>
      <c r="G49" s="118"/>
      <c r="H49" s="131"/>
      <c r="I49" s="118"/>
      <c r="J49" s="131"/>
      <c r="K49" s="208">
        <v>0</v>
      </c>
      <c r="L49" s="204"/>
      <c r="M49" s="97"/>
      <c r="N49" s="98"/>
      <c r="O49" s="142"/>
      <c r="P49" s="191">
        <f t="shared" si="5"/>
        <v>-1.6519999945785457E-7</v>
      </c>
      <c r="Q49" s="191">
        <v>11.9311431652</v>
      </c>
      <c r="R49" s="199">
        <v>0</v>
      </c>
      <c r="S49" s="192">
        <v>0</v>
      </c>
      <c r="T49" s="192">
        <v>0.495311</v>
      </c>
      <c r="U49" s="192">
        <v>4.6426869999999996</v>
      </c>
      <c r="V49" s="203">
        <v>0</v>
      </c>
      <c r="W49" s="215">
        <f t="shared" si="6"/>
        <v>6.7931450000000009</v>
      </c>
      <c r="X49" s="222"/>
      <c r="Y49" s="222"/>
      <c r="Z49" s="222"/>
      <c r="AA49" s="222"/>
      <c r="AB49" s="222"/>
      <c r="AC49" s="222"/>
      <c r="AD49" s="222"/>
      <c r="AE49" s="222"/>
    </row>
    <row r="50" spans="1:31" x14ac:dyDescent="0.25">
      <c r="A50" s="190">
        <v>5965</v>
      </c>
      <c r="B50" s="190" t="s">
        <v>31</v>
      </c>
      <c r="C50" s="190" t="s">
        <v>4</v>
      </c>
      <c r="D50" s="209">
        <v>19.056636999999998</v>
      </c>
      <c r="E50" s="219"/>
      <c r="F50" s="212"/>
      <c r="G50" s="119"/>
      <c r="H50" s="132"/>
      <c r="I50" s="119"/>
      <c r="J50" s="132"/>
      <c r="K50" s="208">
        <v>0</v>
      </c>
      <c r="L50" s="204"/>
      <c r="M50" s="94"/>
      <c r="N50" s="192"/>
      <c r="O50" s="84"/>
      <c r="P50" s="191">
        <f t="shared" si="5"/>
        <v>3.1399999045333971E-8</v>
      </c>
      <c r="Q50" s="191">
        <v>19.056636968599999</v>
      </c>
      <c r="R50" s="199">
        <v>0</v>
      </c>
      <c r="S50" s="192">
        <v>0</v>
      </c>
      <c r="T50" s="192">
        <v>9.1406270000000003</v>
      </c>
      <c r="U50" s="192">
        <v>8.8675040000000003</v>
      </c>
      <c r="V50" s="203">
        <v>0</v>
      </c>
      <c r="W50" s="215">
        <f t="shared" si="6"/>
        <v>1.0485059999999997</v>
      </c>
      <c r="X50" s="222"/>
      <c r="Y50" s="222"/>
      <c r="Z50" s="222"/>
      <c r="AA50" s="222"/>
      <c r="AB50" s="222"/>
      <c r="AC50" s="222"/>
      <c r="AD50" s="222"/>
      <c r="AE50" s="222"/>
    </row>
    <row r="51" spans="1:31" x14ac:dyDescent="0.25">
      <c r="A51" s="190">
        <v>5966</v>
      </c>
      <c r="B51" s="190" t="s">
        <v>31</v>
      </c>
      <c r="C51" s="190" t="s">
        <v>4</v>
      </c>
      <c r="D51" s="209">
        <v>10.280556000000001</v>
      </c>
      <c r="E51" s="219" t="s">
        <v>163</v>
      </c>
      <c r="F51" s="212">
        <v>10.280556000000001</v>
      </c>
      <c r="G51" s="115"/>
      <c r="H51" s="53"/>
      <c r="I51" s="115"/>
      <c r="J51" s="53"/>
      <c r="K51" s="208">
        <v>0</v>
      </c>
      <c r="L51" s="204"/>
      <c r="M51" s="94"/>
      <c r="N51" s="192"/>
      <c r="O51" s="33"/>
      <c r="P51" s="191">
        <f t="shared" si="5"/>
        <v>-2.6749999904041033E-7</v>
      </c>
      <c r="Q51" s="191">
        <v>10.2805562675</v>
      </c>
      <c r="R51" s="199">
        <v>0</v>
      </c>
      <c r="S51" s="192">
        <v>0</v>
      </c>
      <c r="T51" s="192">
        <v>0</v>
      </c>
      <c r="U51" s="192">
        <v>3.9934820000000002</v>
      </c>
      <c r="V51" s="203">
        <v>0</v>
      </c>
      <c r="W51" s="215">
        <f t="shared" si="6"/>
        <v>6.2870740000000005</v>
      </c>
      <c r="X51" s="222"/>
      <c r="Y51" s="222"/>
      <c r="Z51" s="222"/>
      <c r="AA51" s="222"/>
      <c r="AB51" s="222"/>
      <c r="AC51" s="222"/>
      <c r="AD51" s="222"/>
      <c r="AE51" s="222"/>
    </row>
    <row r="52" spans="1:31" x14ac:dyDescent="0.25">
      <c r="A52" s="190">
        <v>5967</v>
      </c>
      <c r="B52" s="190" t="s">
        <v>31</v>
      </c>
      <c r="C52" s="190" t="s">
        <v>4</v>
      </c>
      <c r="D52" s="209">
        <v>14.923418</v>
      </c>
      <c r="E52" s="219" t="s">
        <v>164</v>
      </c>
      <c r="F52" s="212">
        <v>14.923418</v>
      </c>
      <c r="G52" s="115"/>
      <c r="H52" s="53"/>
      <c r="I52" s="115"/>
      <c r="J52" s="53"/>
      <c r="K52" s="208">
        <v>0</v>
      </c>
      <c r="L52" s="204"/>
      <c r="M52" s="94"/>
      <c r="N52" s="192"/>
      <c r="O52" s="200"/>
      <c r="P52" s="191">
        <f t="shared" si="5"/>
        <v>2.3439999807806089E-7</v>
      </c>
      <c r="Q52" s="191">
        <v>14.923417765600002</v>
      </c>
      <c r="R52" s="199">
        <v>14.923418</v>
      </c>
      <c r="S52" s="192">
        <v>7.076702</v>
      </c>
      <c r="T52" s="192">
        <v>7.1698789999999999</v>
      </c>
      <c r="U52" s="192">
        <v>0.67683800000000005</v>
      </c>
      <c r="V52" s="203">
        <v>0</v>
      </c>
      <c r="W52" s="215">
        <f t="shared" si="6"/>
        <v>-9.9999999925159955E-7</v>
      </c>
      <c r="X52" s="222"/>
      <c r="Y52" s="222"/>
      <c r="Z52" s="222"/>
      <c r="AA52" s="222"/>
      <c r="AB52" s="222"/>
      <c r="AC52" s="222"/>
      <c r="AD52" s="222"/>
      <c r="AE52" s="222"/>
    </row>
    <row r="53" spans="1:31" x14ac:dyDescent="0.25">
      <c r="A53" s="190">
        <v>5973</v>
      </c>
      <c r="B53" s="190" t="s">
        <v>31</v>
      </c>
      <c r="C53" s="190" t="s">
        <v>4</v>
      </c>
      <c r="D53" s="209">
        <v>79.163595999999998</v>
      </c>
      <c r="E53" s="219" t="s">
        <v>160</v>
      </c>
      <c r="F53" s="212">
        <v>79.163595999999998</v>
      </c>
      <c r="G53" s="118"/>
      <c r="H53" s="131"/>
      <c r="I53" s="118"/>
      <c r="J53" s="131"/>
      <c r="K53" s="208">
        <v>2.5585650000000002</v>
      </c>
      <c r="L53" s="204"/>
      <c r="M53" s="94"/>
      <c r="N53" s="192"/>
      <c r="O53" s="200"/>
      <c r="P53" s="191">
        <f t="shared" si="5"/>
        <v>79.163595999999998</v>
      </c>
      <c r="Q53" s="191">
        <v>0</v>
      </c>
      <c r="R53" s="199">
        <v>53.448504999999997</v>
      </c>
      <c r="S53" s="192">
        <v>24.480781</v>
      </c>
      <c r="T53" s="192">
        <v>41.265352</v>
      </c>
      <c r="U53" s="192">
        <v>7.5325449999999998</v>
      </c>
      <c r="V53" s="203">
        <v>2.5584859999999998</v>
      </c>
      <c r="W53" s="215">
        <f t="shared" si="6"/>
        <v>3.3264319999999969</v>
      </c>
      <c r="X53" s="222"/>
      <c r="Y53" s="222"/>
      <c r="Z53" s="222"/>
      <c r="AA53" s="222"/>
      <c r="AB53" s="222"/>
      <c r="AC53" s="222"/>
      <c r="AD53" s="222"/>
      <c r="AE53" s="222"/>
    </row>
    <row r="54" spans="1:31" s="205" customFormat="1" x14ac:dyDescent="0.25">
      <c r="A54" s="49" t="s">
        <v>116</v>
      </c>
      <c r="B54" s="49" t="s">
        <v>31</v>
      </c>
      <c r="C54" s="49"/>
      <c r="D54" s="198">
        <f>SUM(D45:D53)</f>
        <v>176.97843899999998</v>
      </c>
      <c r="E54" s="198"/>
      <c r="F54" s="198">
        <f>SUM(F45:F53)</f>
        <v>157.92180200000001</v>
      </c>
      <c r="G54" s="198">
        <f>SUM(G45:G53)</f>
        <v>0</v>
      </c>
      <c r="H54" s="198">
        <f>SUM(H45:H53)</f>
        <v>0</v>
      </c>
      <c r="I54" s="198"/>
      <c r="J54" s="198">
        <f>SUM(J45:J53)</f>
        <v>0</v>
      </c>
      <c r="K54" s="198">
        <f>SUM(K45:K53)</f>
        <v>2.9713890000000003</v>
      </c>
      <c r="L54" s="198">
        <f>SUM(L45:L53)</f>
        <v>0</v>
      </c>
      <c r="M54" s="198"/>
      <c r="N54" s="198">
        <f t="shared" ref="N54:W54" si="7">SUM(N45:N53)</f>
        <v>0</v>
      </c>
      <c r="O54" s="198">
        <f t="shared" si="7"/>
        <v>0</v>
      </c>
      <c r="P54" s="198">
        <f t="shared" si="7"/>
        <v>90.998450924299988</v>
      </c>
      <c r="Q54" s="198">
        <f t="shared" si="7"/>
        <v>85.979988075700007</v>
      </c>
      <c r="R54" s="198">
        <f t="shared" si="7"/>
        <v>86.957547000000005</v>
      </c>
      <c r="S54" s="198">
        <f t="shared" si="7"/>
        <v>52.561138999999997</v>
      </c>
      <c r="T54" s="198">
        <f t="shared" si="7"/>
        <v>63.303257000000002</v>
      </c>
      <c r="U54" s="198">
        <f t="shared" si="7"/>
        <v>33.121836999999999</v>
      </c>
      <c r="V54" s="198">
        <f t="shared" si="7"/>
        <v>2.716402</v>
      </c>
      <c r="W54" s="198">
        <f t="shared" si="7"/>
        <v>25.275804000000001</v>
      </c>
      <c r="X54" s="223"/>
      <c r="Y54" s="223"/>
      <c r="Z54" s="223"/>
      <c r="AA54" s="223"/>
      <c r="AB54" s="223"/>
      <c r="AC54" s="223"/>
      <c r="AD54" s="223"/>
      <c r="AE54" s="223"/>
    </row>
    <row r="65" spans="1:23" x14ac:dyDescent="0.25">
      <c r="A65" s="190"/>
      <c r="B65" s="190"/>
      <c r="C65" s="190"/>
      <c r="D65" s="209"/>
      <c r="E65" s="213"/>
      <c r="F65" s="212"/>
      <c r="G65" s="118"/>
      <c r="H65" s="131"/>
      <c r="I65" s="118"/>
      <c r="J65" s="131"/>
      <c r="K65" s="46"/>
      <c r="L65" s="56"/>
      <c r="M65" s="92"/>
      <c r="N65" s="93"/>
      <c r="O65" s="50"/>
      <c r="P65" s="191"/>
      <c r="Q65" s="9"/>
      <c r="R65" s="199"/>
      <c r="S65" s="192"/>
      <c r="T65" s="192"/>
      <c r="U65" s="192"/>
      <c r="V65" s="112"/>
      <c r="W65" s="215"/>
    </row>
    <row r="66" spans="1:23" x14ac:dyDescent="0.25">
      <c r="A66" s="190"/>
      <c r="B66" s="190"/>
      <c r="C66" s="190"/>
      <c r="D66" s="209"/>
      <c r="E66" s="213"/>
      <c r="F66" s="212"/>
      <c r="G66" s="118"/>
      <c r="H66" s="131"/>
      <c r="I66" s="118"/>
      <c r="J66" s="131"/>
      <c r="K66" s="46"/>
      <c r="L66" s="56"/>
      <c r="M66" s="97"/>
      <c r="N66" s="98"/>
      <c r="O66" s="33"/>
      <c r="P66" s="191"/>
      <c r="Q66" s="9"/>
      <c r="R66" s="199"/>
      <c r="S66" s="192"/>
      <c r="T66" s="192"/>
      <c r="U66" s="192"/>
      <c r="V66" s="203"/>
      <c r="W66" s="215"/>
    </row>
    <row r="67" spans="1:23" x14ac:dyDescent="0.25">
      <c r="A67" s="190"/>
      <c r="B67" s="190"/>
      <c r="C67" s="190"/>
      <c r="D67" s="209"/>
      <c r="E67" s="213"/>
      <c r="F67" s="53"/>
      <c r="G67" s="115"/>
      <c r="H67" s="53"/>
      <c r="I67" s="115"/>
      <c r="J67" s="53"/>
      <c r="K67" s="46"/>
      <c r="L67" s="57"/>
      <c r="M67" s="94"/>
      <c r="N67" s="192"/>
      <c r="O67" s="50"/>
      <c r="P67" s="191"/>
      <c r="Q67" s="9"/>
      <c r="R67" s="199"/>
      <c r="S67" s="192"/>
      <c r="T67" s="192"/>
      <c r="U67" s="192"/>
      <c r="V67" s="203"/>
      <c r="W67" s="215"/>
    </row>
    <row r="68" spans="1:23" x14ac:dyDescent="0.25">
      <c r="A68" s="190"/>
      <c r="B68" s="190"/>
      <c r="C68" s="190"/>
      <c r="D68" s="209"/>
      <c r="E68" s="90"/>
      <c r="F68" s="54"/>
      <c r="G68" s="118"/>
      <c r="H68" s="131"/>
      <c r="I68" s="118"/>
      <c r="J68" s="131"/>
      <c r="K68" s="46"/>
      <c r="L68" s="56"/>
      <c r="M68" s="94"/>
      <c r="N68" s="192"/>
      <c r="O68" s="50"/>
      <c r="P68" s="191"/>
      <c r="Q68" s="9"/>
      <c r="R68" s="199"/>
      <c r="S68" s="192"/>
      <c r="T68" s="192"/>
      <c r="U68" s="192"/>
      <c r="V68" s="112"/>
      <c r="W68" s="215"/>
    </row>
    <row r="69" spans="1:23" x14ac:dyDescent="0.25">
      <c r="A69" s="190"/>
      <c r="B69" s="190"/>
      <c r="C69" s="190"/>
      <c r="D69" s="209"/>
      <c r="E69" s="90"/>
      <c r="F69" s="54"/>
      <c r="G69" s="118"/>
      <c r="H69" s="131"/>
      <c r="I69" s="118"/>
      <c r="J69" s="131"/>
      <c r="K69" s="46"/>
      <c r="L69" s="56"/>
      <c r="M69" s="94"/>
      <c r="N69" s="192"/>
      <c r="O69" s="33"/>
      <c r="P69" s="191"/>
      <c r="Q69" s="9"/>
      <c r="R69" s="199"/>
      <c r="S69" s="192"/>
      <c r="T69" s="192"/>
      <c r="U69" s="192"/>
      <c r="V69" s="112"/>
      <c r="W69" s="215"/>
    </row>
    <row r="70" spans="1:23" x14ac:dyDescent="0.25">
      <c r="A70" s="190"/>
      <c r="B70" s="190"/>
      <c r="C70" s="190"/>
      <c r="D70" s="209"/>
      <c r="E70" s="213"/>
      <c r="F70" s="212"/>
      <c r="G70" s="118"/>
      <c r="H70" s="131"/>
      <c r="I70" s="118"/>
      <c r="J70" s="131"/>
      <c r="K70" s="46"/>
      <c r="L70" s="56"/>
      <c r="M70" s="97"/>
      <c r="N70" s="98"/>
      <c r="O70" s="33"/>
      <c r="P70" s="191"/>
      <c r="Q70" s="9"/>
      <c r="R70" s="199"/>
      <c r="S70" s="192"/>
      <c r="T70" s="192"/>
      <c r="U70" s="192"/>
      <c r="V70" s="112"/>
      <c r="W70" s="215"/>
    </row>
    <row r="71" spans="1:23" x14ac:dyDescent="0.25">
      <c r="A71" s="190"/>
      <c r="B71" s="190"/>
      <c r="C71" s="190"/>
      <c r="D71" s="209"/>
      <c r="E71" s="213"/>
      <c r="F71" s="212"/>
      <c r="G71" s="118"/>
      <c r="H71" s="131"/>
      <c r="I71" s="118"/>
      <c r="J71" s="131"/>
      <c r="K71" s="46"/>
      <c r="L71" s="56"/>
      <c r="M71" s="97"/>
      <c r="N71" s="98"/>
      <c r="O71" s="33"/>
      <c r="P71" s="191"/>
      <c r="Q71" s="9"/>
      <c r="R71" s="199"/>
      <c r="S71" s="192"/>
      <c r="T71" s="192"/>
      <c r="U71" s="192"/>
      <c r="V71" s="112"/>
      <c r="W71" s="215"/>
    </row>
    <row r="72" spans="1:23" x14ac:dyDescent="0.25">
      <c r="A72" s="190"/>
      <c r="B72" s="190"/>
      <c r="C72" s="190"/>
      <c r="D72" s="209"/>
      <c r="E72" s="213"/>
      <c r="F72" s="212"/>
      <c r="G72" s="118"/>
      <c r="H72" s="131"/>
      <c r="I72" s="118"/>
      <c r="J72" s="131"/>
      <c r="K72" s="46"/>
      <c r="L72" s="56"/>
      <c r="M72" s="97"/>
      <c r="N72" s="98"/>
      <c r="O72" s="33"/>
      <c r="P72" s="191"/>
      <c r="Q72" s="9"/>
      <c r="R72" s="199"/>
      <c r="S72" s="192"/>
      <c r="T72" s="192"/>
      <c r="U72" s="192"/>
      <c r="V72" s="112"/>
      <c r="W72" s="215"/>
    </row>
    <row r="73" spans="1:23" x14ac:dyDescent="0.25">
      <c r="A73" s="190"/>
      <c r="B73" s="190"/>
      <c r="C73" s="190"/>
      <c r="D73" s="209"/>
      <c r="E73" s="213"/>
      <c r="F73" s="53"/>
      <c r="G73" s="118"/>
      <c r="H73" s="131"/>
      <c r="I73" s="118"/>
      <c r="J73" s="131"/>
      <c r="K73" s="46"/>
      <c r="L73" s="56"/>
      <c r="M73" s="94"/>
      <c r="N73" s="192"/>
      <c r="O73" s="33"/>
      <c r="P73" s="191"/>
      <c r="Q73" s="9"/>
      <c r="R73" s="199"/>
      <c r="S73" s="192"/>
      <c r="T73" s="192"/>
      <c r="U73" s="192"/>
      <c r="V73" s="112"/>
      <c r="W73" s="215"/>
    </row>
    <row r="74" spans="1:23" x14ac:dyDescent="0.25">
      <c r="A74" s="190"/>
      <c r="B74" s="190"/>
      <c r="C74" s="190"/>
      <c r="D74" s="209"/>
      <c r="E74" s="213"/>
      <c r="F74" s="212"/>
      <c r="G74" s="118"/>
      <c r="H74" s="131"/>
      <c r="I74" s="118"/>
      <c r="J74" s="131"/>
      <c r="K74" s="46"/>
      <c r="L74" s="56"/>
      <c r="M74" s="92"/>
      <c r="N74" s="93"/>
      <c r="O74" s="50"/>
      <c r="P74" s="191"/>
      <c r="Q74" s="9"/>
      <c r="R74" s="199"/>
    </row>
    <row r="75" spans="1:23" x14ac:dyDescent="0.25">
      <c r="A75" s="190"/>
      <c r="B75" s="190"/>
      <c r="C75" s="190"/>
      <c r="D75" s="209"/>
      <c r="E75" s="213"/>
      <c r="F75" s="212"/>
      <c r="G75" s="118"/>
      <c r="H75" s="131"/>
      <c r="I75" s="118"/>
      <c r="J75" s="131"/>
      <c r="K75" s="46"/>
      <c r="L75" s="56"/>
      <c r="M75" s="97"/>
      <c r="N75" s="98"/>
      <c r="O75" s="33"/>
      <c r="P75" s="191"/>
      <c r="Q75" s="9"/>
      <c r="R75" s="199"/>
    </row>
    <row r="76" spans="1:23" x14ac:dyDescent="0.25">
      <c r="A76" s="190"/>
      <c r="B76" s="190"/>
      <c r="C76" s="190"/>
      <c r="D76" s="209"/>
      <c r="E76" s="213"/>
      <c r="F76" s="212"/>
      <c r="G76" s="118"/>
      <c r="H76" s="131"/>
      <c r="I76" s="118"/>
      <c r="J76" s="131"/>
      <c r="K76" s="46"/>
      <c r="L76" s="56"/>
      <c r="M76" s="92"/>
      <c r="N76" s="93"/>
      <c r="O76" s="50"/>
      <c r="P76" s="191"/>
      <c r="Q76" s="9"/>
      <c r="R76" s="199"/>
      <c r="S76" s="192"/>
      <c r="T76" s="192"/>
      <c r="U76" s="192"/>
      <c r="V76" s="112"/>
      <c r="W76" s="215"/>
    </row>
    <row r="77" spans="1:23" x14ac:dyDescent="0.25">
      <c r="A77" s="190"/>
      <c r="B77" s="190"/>
      <c r="C77" s="190"/>
      <c r="D77" s="209"/>
      <c r="E77" s="213"/>
      <c r="F77" s="212"/>
      <c r="G77" s="115"/>
      <c r="H77" s="53"/>
      <c r="I77" s="115"/>
      <c r="J77" s="53"/>
      <c r="K77" s="46"/>
      <c r="L77" s="57"/>
      <c r="M77" s="92"/>
      <c r="N77" s="93"/>
      <c r="O77" s="50"/>
      <c r="P77" s="191"/>
      <c r="Q77" s="9"/>
      <c r="R77" s="199"/>
      <c r="S77" s="192"/>
      <c r="T77" s="192"/>
      <c r="U77" s="192"/>
      <c r="V77" s="112"/>
      <c r="W77" s="215"/>
    </row>
    <row r="78" spans="1:23" x14ac:dyDescent="0.25">
      <c r="A78" s="190"/>
      <c r="B78" s="190"/>
      <c r="C78" s="190"/>
      <c r="D78" s="209"/>
      <c r="E78" s="213"/>
      <c r="F78" s="212"/>
      <c r="G78" s="115"/>
      <c r="H78" s="53"/>
      <c r="I78" s="115"/>
      <c r="J78" s="53"/>
      <c r="K78" s="46"/>
      <c r="L78" s="57"/>
      <c r="M78" s="92"/>
      <c r="N78" s="93"/>
      <c r="O78" s="50"/>
      <c r="P78" s="191"/>
      <c r="Q78" s="9"/>
      <c r="R78" s="199"/>
      <c r="S78" s="192"/>
      <c r="T78" s="192"/>
      <c r="U78" s="192"/>
      <c r="V78" s="112"/>
      <c r="W78" s="215"/>
    </row>
    <row r="79" spans="1:23" x14ac:dyDescent="0.25">
      <c r="A79" s="190"/>
      <c r="B79" s="190"/>
      <c r="C79" s="190"/>
      <c r="D79" s="209"/>
      <c r="E79" s="90"/>
      <c r="F79" s="54"/>
      <c r="G79" s="115"/>
      <c r="H79" s="53"/>
      <c r="I79" s="115"/>
      <c r="J79" s="53"/>
      <c r="K79" s="46"/>
      <c r="L79" s="57"/>
      <c r="M79" s="94"/>
      <c r="N79" s="192"/>
      <c r="O79" s="50"/>
      <c r="P79" s="191"/>
      <c r="Q79" s="9"/>
      <c r="R79" s="199"/>
      <c r="S79" s="192"/>
      <c r="T79" s="192"/>
      <c r="U79" s="192"/>
      <c r="V79" s="112"/>
      <c r="W79" s="215"/>
    </row>
    <row r="80" spans="1:23" x14ac:dyDescent="0.25">
      <c r="A80" s="190"/>
      <c r="B80" s="190"/>
      <c r="C80" s="190"/>
      <c r="D80" s="209"/>
      <c r="E80" s="90"/>
      <c r="F80" s="54"/>
      <c r="G80" s="118"/>
      <c r="H80" s="131"/>
      <c r="I80" s="118"/>
      <c r="J80" s="131"/>
      <c r="K80" s="46"/>
      <c r="L80" s="56"/>
      <c r="M80" s="94"/>
      <c r="N80" s="192"/>
      <c r="O80" s="33"/>
      <c r="P80" s="191"/>
      <c r="Q80" s="9"/>
      <c r="R80" s="199"/>
      <c r="S80" s="192"/>
      <c r="T80" s="192"/>
      <c r="U80" s="192"/>
      <c r="V80" s="112"/>
      <c r="W80" s="215"/>
    </row>
    <row r="81" spans="1:23" x14ac:dyDescent="0.25">
      <c r="A81" s="190"/>
      <c r="B81" s="190"/>
      <c r="C81" s="190"/>
      <c r="D81" s="209"/>
      <c r="E81" s="213"/>
      <c r="F81" s="53"/>
      <c r="G81" s="121"/>
      <c r="H81" s="131"/>
      <c r="I81" s="121"/>
      <c r="J81" s="131"/>
      <c r="K81" s="46"/>
      <c r="L81" s="56"/>
      <c r="M81" s="94"/>
      <c r="N81" s="192"/>
      <c r="O81" s="33"/>
      <c r="P81" s="191"/>
      <c r="Q81" s="9"/>
      <c r="R81" s="199"/>
      <c r="S81" s="192"/>
      <c r="T81" s="192"/>
      <c r="U81" s="192"/>
      <c r="V81" s="112"/>
      <c r="W81" s="215"/>
    </row>
    <row r="82" spans="1:23" x14ac:dyDescent="0.25">
      <c r="A82" s="190"/>
      <c r="B82" s="190"/>
      <c r="C82" s="190"/>
      <c r="D82" s="209"/>
      <c r="E82" s="213"/>
      <c r="F82" s="53"/>
      <c r="G82" s="115"/>
      <c r="H82" s="53"/>
      <c r="I82" s="115"/>
      <c r="J82" s="53"/>
      <c r="K82" s="46"/>
      <c r="L82" s="57"/>
      <c r="M82" s="94"/>
      <c r="N82" s="192"/>
      <c r="O82" s="33"/>
      <c r="P82" s="191"/>
      <c r="Q82" s="9"/>
      <c r="R82" s="199"/>
      <c r="S82" s="192"/>
      <c r="T82" s="192"/>
      <c r="U82" s="192"/>
      <c r="V82" s="112"/>
      <c r="W82" s="215"/>
    </row>
    <row r="83" spans="1:23" x14ac:dyDescent="0.25">
      <c r="A83" s="190"/>
      <c r="B83" s="190"/>
      <c r="C83" s="190"/>
      <c r="D83" s="209"/>
      <c r="E83" s="213"/>
      <c r="F83" s="53"/>
      <c r="G83" s="121"/>
      <c r="H83" s="131"/>
      <c r="I83" s="121"/>
      <c r="J83" s="131"/>
      <c r="K83" s="46"/>
      <c r="L83" s="56"/>
      <c r="M83" s="94"/>
      <c r="N83" s="192"/>
      <c r="O83" s="33"/>
      <c r="P83" s="191"/>
      <c r="Q83" s="9"/>
      <c r="R83" s="199"/>
      <c r="S83" s="192"/>
      <c r="T83" s="192"/>
      <c r="U83" s="192"/>
      <c r="V83" s="112"/>
      <c r="W83" s="215"/>
    </row>
    <row r="84" spans="1:23" x14ac:dyDescent="0.25">
      <c r="A84" s="190"/>
      <c r="B84" s="190"/>
      <c r="C84" s="190"/>
      <c r="D84" s="209"/>
      <c r="E84" s="213"/>
      <c r="F84" s="212"/>
      <c r="G84" s="116"/>
      <c r="H84" s="54"/>
      <c r="I84" s="116"/>
      <c r="J84" s="54"/>
      <c r="K84" s="46"/>
      <c r="L84" s="56"/>
      <c r="M84" s="97"/>
      <c r="N84" s="98"/>
      <c r="O84" s="33"/>
      <c r="P84" s="191"/>
      <c r="Q84" s="9"/>
      <c r="R84" s="199"/>
      <c r="S84" s="192"/>
      <c r="T84" s="192"/>
      <c r="U84" s="192"/>
      <c r="V84" s="112"/>
      <c r="W84" s="215"/>
    </row>
    <row r="85" spans="1:23" s="205" customFormat="1" x14ac:dyDescent="0.25">
      <c r="A85" s="49"/>
      <c r="B85" s="49"/>
      <c r="C85" s="49"/>
      <c r="D85" s="198"/>
      <c r="E85" s="122"/>
      <c r="F85" s="218"/>
      <c r="G85" s="124"/>
      <c r="H85" s="218"/>
      <c r="I85" s="124"/>
      <c r="J85" s="218"/>
      <c r="K85" s="82"/>
      <c r="L85" s="83"/>
      <c r="M85" s="65"/>
      <c r="N85" s="65"/>
      <c r="O85" s="201"/>
      <c r="P85" s="5"/>
      <c r="Q85" s="5"/>
      <c r="R85" s="198"/>
      <c r="S85" s="192"/>
      <c r="T85" s="192"/>
      <c r="U85" s="192"/>
      <c r="V85" s="112"/>
      <c r="W85" s="215"/>
    </row>
    <row r="86" spans="1:23" x14ac:dyDescent="0.25">
      <c r="A86" s="190"/>
      <c r="B86" s="190"/>
      <c r="C86" s="190"/>
      <c r="D86" s="209"/>
      <c r="E86" s="213"/>
      <c r="F86" s="212"/>
      <c r="G86" s="115"/>
      <c r="H86" s="53"/>
      <c r="I86" s="115"/>
      <c r="J86" s="53"/>
      <c r="K86" s="46"/>
      <c r="L86" s="57"/>
      <c r="M86" s="97"/>
      <c r="N86" s="98"/>
      <c r="O86" s="33"/>
      <c r="P86" s="191"/>
      <c r="Q86" s="9"/>
      <c r="R86" s="199"/>
      <c r="S86" s="192"/>
      <c r="T86" s="192"/>
      <c r="U86" s="192"/>
      <c r="V86" s="112"/>
      <c r="W86" s="215"/>
    </row>
    <row r="87" spans="1:23" x14ac:dyDescent="0.25">
      <c r="A87" s="190"/>
      <c r="B87" s="190"/>
      <c r="C87" s="190"/>
      <c r="D87" s="209"/>
      <c r="E87" s="213"/>
      <c r="F87" s="53"/>
      <c r="G87" s="121"/>
      <c r="H87" s="131"/>
      <c r="I87" s="121"/>
      <c r="J87" s="131"/>
      <c r="K87" s="46"/>
      <c r="L87" s="56"/>
      <c r="M87" s="94"/>
      <c r="N87" s="192"/>
      <c r="O87" s="50"/>
      <c r="P87" s="191"/>
      <c r="Q87" s="9"/>
      <c r="R87" s="199"/>
      <c r="S87" s="65"/>
      <c r="T87" s="65"/>
      <c r="U87" s="65"/>
      <c r="V87" s="37"/>
      <c r="W87" s="39"/>
    </row>
    <row r="88" spans="1:23" x14ac:dyDescent="0.25">
      <c r="A88" s="190"/>
      <c r="B88" s="190"/>
      <c r="C88" s="190"/>
      <c r="D88" s="209"/>
      <c r="E88" s="90"/>
      <c r="F88" s="54"/>
      <c r="G88" s="121"/>
      <c r="H88" s="131"/>
      <c r="I88" s="121"/>
      <c r="J88" s="131"/>
      <c r="K88" s="46"/>
      <c r="L88" s="56"/>
      <c r="M88" s="94"/>
      <c r="N88" s="192"/>
      <c r="O88" s="33"/>
      <c r="P88" s="191"/>
      <c r="Q88" s="9"/>
      <c r="R88" s="199"/>
      <c r="S88" s="192"/>
      <c r="T88" s="192"/>
      <c r="U88" s="192"/>
      <c r="V88" s="112"/>
      <c r="W88" s="215"/>
    </row>
    <row r="89" spans="1:23" x14ac:dyDescent="0.25">
      <c r="A89" s="190"/>
      <c r="B89" s="190"/>
      <c r="C89" s="190"/>
      <c r="D89" s="209"/>
      <c r="E89" s="213"/>
      <c r="F89" s="53"/>
      <c r="G89" s="115"/>
      <c r="H89" s="53"/>
      <c r="I89" s="115"/>
      <c r="J89" s="53"/>
      <c r="K89" s="46"/>
      <c r="L89" s="57"/>
      <c r="M89" s="94"/>
      <c r="N89" s="192"/>
      <c r="O89" s="33"/>
      <c r="P89" s="191"/>
      <c r="Q89" s="9"/>
      <c r="R89" s="199"/>
      <c r="S89" s="192"/>
      <c r="T89" s="192"/>
      <c r="U89" s="192"/>
      <c r="V89" s="112"/>
      <c r="W89" s="215"/>
    </row>
    <row r="90" spans="1:23" x14ac:dyDescent="0.25">
      <c r="A90" s="190"/>
      <c r="B90" s="190"/>
      <c r="C90" s="190"/>
      <c r="D90" s="209"/>
      <c r="E90" s="213"/>
      <c r="F90" s="53"/>
      <c r="G90" s="121"/>
      <c r="H90" s="131"/>
      <c r="I90" s="121"/>
      <c r="J90" s="131"/>
      <c r="K90" s="46"/>
      <c r="L90" s="56"/>
      <c r="M90" s="94"/>
      <c r="N90" s="192"/>
      <c r="O90" s="50"/>
      <c r="P90" s="191"/>
      <c r="Q90" s="9"/>
      <c r="R90" s="199"/>
      <c r="S90" s="192"/>
      <c r="T90" s="192"/>
      <c r="U90" s="192"/>
      <c r="V90" s="112"/>
      <c r="W90" s="215"/>
    </row>
    <row r="91" spans="1:23" x14ac:dyDescent="0.25">
      <c r="A91" s="190"/>
      <c r="B91" s="190"/>
      <c r="C91" s="190"/>
      <c r="D91" s="209"/>
      <c r="E91" s="90"/>
      <c r="F91" s="54"/>
      <c r="G91" s="115"/>
      <c r="H91" s="53"/>
      <c r="I91" s="115"/>
      <c r="J91" s="53"/>
      <c r="K91" s="46"/>
      <c r="L91" s="57"/>
      <c r="M91" s="94"/>
      <c r="N91" s="192"/>
      <c r="O91" s="33"/>
      <c r="P91" s="191"/>
      <c r="Q91" s="9"/>
      <c r="R91" s="199"/>
      <c r="S91" s="192"/>
      <c r="T91" s="192"/>
      <c r="U91" s="192"/>
      <c r="V91" s="112"/>
      <c r="W91" s="215"/>
    </row>
    <row r="92" spans="1:23" x14ac:dyDescent="0.25">
      <c r="A92" s="190"/>
      <c r="B92" s="190"/>
      <c r="C92" s="190"/>
      <c r="D92" s="209"/>
      <c r="E92" s="90"/>
      <c r="F92" s="54"/>
      <c r="G92" s="121"/>
      <c r="H92" s="131"/>
      <c r="I92" s="121"/>
      <c r="J92" s="131"/>
      <c r="K92" s="46"/>
      <c r="L92" s="56"/>
      <c r="M92" s="94"/>
      <c r="N92" s="192"/>
      <c r="O92" s="33"/>
      <c r="P92" s="191"/>
      <c r="Q92" s="9"/>
      <c r="R92" s="199"/>
      <c r="S92" s="192"/>
      <c r="T92" s="192"/>
      <c r="U92" s="192"/>
      <c r="V92" s="112"/>
      <c r="W92" s="215"/>
    </row>
    <row r="93" spans="1:23" x14ac:dyDescent="0.25">
      <c r="A93" s="190"/>
      <c r="B93" s="190"/>
      <c r="C93" s="190"/>
      <c r="D93" s="209"/>
      <c r="E93" s="213"/>
      <c r="F93" s="212"/>
      <c r="G93" s="121"/>
      <c r="H93" s="131"/>
      <c r="I93" s="121"/>
      <c r="J93" s="131"/>
      <c r="K93" s="46"/>
      <c r="L93" s="56"/>
      <c r="M93" s="97"/>
      <c r="N93" s="98"/>
      <c r="O93" s="33"/>
      <c r="P93" s="191"/>
      <c r="Q93" s="9"/>
      <c r="R93" s="199"/>
      <c r="S93" s="192"/>
      <c r="T93" s="192"/>
      <c r="U93" s="192"/>
      <c r="V93" s="112"/>
      <c r="W93" s="215"/>
    </row>
    <row r="94" spans="1:23" x14ac:dyDescent="0.25">
      <c r="A94" s="190"/>
      <c r="B94" s="190"/>
      <c r="C94" s="190"/>
      <c r="D94" s="209"/>
      <c r="E94" s="213"/>
      <c r="F94" s="53"/>
      <c r="G94" s="115"/>
      <c r="H94" s="53"/>
      <c r="I94" s="115"/>
      <c r="J94" s="53"/>
      <c r="K94" s="46"/>
      <c r="L94" s="57"/>
      <c r="M94" s="94"/>
      <c r="N94" s="192"/>
      <c r="O94" s="33"/>
      <c r="P94" s="191"/>
      <c r="Q94" s="9"/>
      <c r="R94" s="199"/>
      <c r="S94" s="192"/>
      <c r="T94" s="192"/>
      <c r="U94" s="192"/>
      <c r="V94" s="112"/>
      <c r="W94" s="215"/>
    </row>
    <row r="95" spans="1:23" x14ac:dyDescent="0.25">
      <c r="A95" s="190"/>
      <c r="B95" s="190"/>
      <c r="C95" s="190"/>
      <c r="D95" s="209"/>
      <c r="E95" s="213"/>
      <c r="F95" s="212"/>
      <c r="G95" s="121"/>
      <c r="H95" s="131"/>
      <c r="I95" s="121"/>
      <c r="J95" s="131"/>
      <c r="K95" s="46"/>
      <c r="L95" s="56"/>
      <c r="M95" s="97"/>
      <c r="N95" s="98"/>
      <c r="O95" s="33"/>
      <c r="P95" s="191"/>
      <c r="Q95" s="9"/>
      <c r="R95" s="199"/>
      <c r="S95" s="192"/>
      <c r="T95" s="192"/>
      <c r="U95" s="192"/>
      <c r="V95" s="112"/>
      <c r="W95" s="215"/>
    </row>
    <row r="96" spans="1:23" x14ac:dyDescent="0.25">
      <c r="A96" s="190"/>
      <c r="B96" s="190"/>
      <c r="C96" s="190"/>
      <c r="D96" s="209"/>
      <c r="E96" s="213"/>
      <c r="F96" s="212"/>
      <c r="G96" s="116"/>
      <c r="H96" s="54"/>
      <c r="I96" s="116"/>
      <c r="J96" s="54"/>
      <c r="K96" s="46"/>
      <c r="L96" s="56"/>
      <c r="M96" s="92"/>
      <c r="N96" s="93"/>
      <c r="O96" s="33"/>
      <c r="P96" s="191"/>
      <c r="Q96" s="9"/>
      <c r="R96" s="199"/>
      <c r="S96" s="192"/>
      <c r="T96" s="192"/>
      <c r="U96" s="192"/>
      <c r="V96" s="112"/>
      <c r="W96" s="215"/>
    </row>
    <row r="97" spans="1:23" x14ac:dyDescent="0.25">
      <c r="A97" s="190"/>
      <c r="B97" s="190"/>
      <c r="C97" s="190"/>
      <c r="D97" s="209"/>
      <c r="E97" s="213"/>
      <c r="F97" s="212"/>
      <c r="G97" s="115"/>
      <c r="H97" s="53"/>
      <c r="I97" s="115"/>
      <c r="J97" s="53"/>
      <c r="K97" s="46"/>
      <c r="L97" s="56"/>
      <c r="M97" s="95"/>
      <c r="N97" s="214"/>
      <c r="O97" s="200"/>
      <c r="P97" s="191"/>
      <c r="Q97" s="9"/>
      <c r="R97" s="199"/>
      <c r="S97" s="192"/>
      <c r="T97" s="192"/>
      <c r="U97" s="192"/>
      <c r="V97" s="112"/>
      <c r="W97" s="215"/>
    </row>
    <row r="98" spans="1:23" x14ac:dyDescent="0.25">
      <c r="A98" s="190"/>
      <c r="B98" s="190"/>
      <c r="C98" s="190"/>
      <c r="D98" s="209"/>
      <c r="E98" s="213"/>
      <c r="F98" s="212"/>
      <c r="G98" s="118"/>
      <c r="H98" s="131"/>
      <c r="I98" s="118"/>
      <c r="J98" s="131"/>
      <c r="K98" s="46"/>
      <c r="L98" s="56"/>
      <c r="M98" s="95"/>
      <c r="N98" s="214"/>
      <c r="O98" s="200"/>
      <c r="P98" s="191"/>
      <c r="Q98" s="9"/>
      <c r="R98" s="199"/>
      <c r="S98" s="192"/>
      <c r="T98" s="192"/>
      <c r="U98" s="192"/>
      <c r="V98" s="112"/>
      <c r="W98" s="215"/>
    </row>
    <row r="99" spans="1:23" x14ac:dyDescent="0.25">
      <c r="A99" s="190"/>
      <c r="B99" s="190"/>
      <c r="C99" s="190"/>
      <c r="D99" s="209"/>
      <c r="E99" s="213"/>
      <c r="F99" s="212"/>
      <c r="G99" s="115"/>
      <c r="H99" s="53"/>
      <c r="I99" s="115"/>
      <c r="J99" s="53"/>
      <c r="K99" s="46"/>
      <c r="L99" s="56"/>
      <c r="M99" s="95"/>
      <c r="N99" s="214"/>
      <c r="O99" s="200"/>
      <c r="P99" s="191"/>
      <c r="Q99" s="9"/>
      <c r="R99" s="199"/>
      <c r="S99" s="192"/>
      <c r="T99" s="192"/>
      <c r="U99" s="192"/>
      <c r="V99" s="112"/>
      <c r="W99" s="215"/>
    </row>
    <row r="100" spans="1:23" s="205" customFormat="1" x14ac:dyDescent="0.25">
      <c r="A100" s="49"/>
      <c r="B100" s="49"/>
      <c r="C100" s="49"/>
      <c r="D100" s="198"/>
      <c r="E100" s="122"/>
      <c r="F100" s="218"/>
      <c r="G100" s="124"/>
      <c r="H100" s="218"/>
      <c r="I100" s="124"/>
      <c r="J100" s="218"/>
      <c r="K100" s="82"/>
      <c r="L100" s="83"/>
      <c r="M100" s="65"/>
      <c r="N100" s="65"/>
      <c r="O100" s="201"/>
      <c r="P100" s="5"/>
      <c r="Q100" s="5"/>
      <c r="R100" s="198"/>
      <c r="S100" s="192"/>
      <c r="T100" s="192"/>
      <c r="U100" s="192"/>
      <c r="V100" s="112"/>
      <c r="W100" s="215"/>
    </row>
    <row r="101" spans="1:23" x14ac:dyDescent="0.25">
      <c r="A101" s="190"/>
      <c r="B101" s="190"/>
      <c r="C101" s="190"/>
      <c r="D101" s="209"/>
      <c r="E101" s="213"/>
      <c r="F101" s="212"/>
      <c r="G101" s="118"/>
      <c r="H101" s="131"/>
      <c r="I101" s="118"/>
      <c r="J101" s="131"/>
      <c r="K101" s="46"/>
      <c r="L101" s="56"/>
      <c r="M101" s="95"/>
      <c r="N101" s="214"/>
      <c r="O101" s="200"/>
      <c r="P101" s="191"/>
      <c r="Q101" s="9"/>
      <c r="R101" s="199"/>
      <c r="S101" s="192"/>
      <c r="T101" s="192"/>
      <c r="U101" s="192"/>
      <c r="V101" s="112"/>
      <c r="W101" s="215"/>
    </row>
    <row r="102" spans="1:23" x14ac:dyDescent="0.25">
      <c r="S102" s="65"/>
      <c r="T102" s="65"/>
      <c r="U102" s="65"/>
      <c r="V102" s="37"/>
      <c r="W102" s="39"/>
    </row>
    <row r="103" spans="1:23" x14ac:dyDescent="0.25">
      <c r="S103" s="192"/>
      <c r="T103" s="192"/>
      <c r="U103" s="192"/>
      <c r="V103" s="112"/>
      <c r="W103" s="215"/>
    </row>
    <row r="104" spans="1:23" x14ac:dyDescent="0.25">
      <c r="W104" s="215"/>
    </row>
    <row r="105" spans="1:23" x14ac:dyDescent="0.25">
      <c r="A105" s="29"/>
      <c r="B105" s="29"/>
      <c r="C105" s="29"/>
      <c r="D105" s="28"/>
      <c r="E105" s="90"/>
      <c r="F105" s="54"/>
      <c r="G105" s="116"/>
      <c r="H105" s="54"/>
      <c r="I105" s="116"/>
      <c r="J105" s="54"/>
      <c r="K105" s="46"/>
      <c r="L105" s="56"/>
      <c r="M105" s="95"/>
      <c r="N105" s="214"/>
      <c r="O105" s="200"/>
      <c r="P105" s="191"/>
      <c r="Q105" s="9"/>
      <c r="R105" s="101"/>
      <c r="W105" s="215"/>
    </row>
    <row r="106" spans="1:23" x14ac:dyDescent="0.25">
      <c r="A106" s="29"/>
      <c r="B106" s="29"/>
      <c r="C106" s="29"/>
      <c r="D106" s="28"/>
      <c r="E106" s="90"/>
      <c r="F106" s="54"/>
      <c r="G106" s="121"/>
      <c r="H106" s="131"/>
      <c r="I106" s="121"/>
      <c r="J106" s="131"/>
      <c r="K106" s="46"/>
      <c r="L106" s="56"/>
      <c r="M106" s="95"/>
      <c r="N106" s="214"/>
      <c r="O106" s="200"/>
      <c r="P106" s="191"/>
      <c r="Q106" s="9"/>
      <c r="R106" s="104"/>
      <c r="W106" s="215"/>
    </row>
    <row r="107" spans="1:23" x14ac:dyDescent="0.25">
      <c r="A107" s="29"/>
      <c r="B107" s="29"/>
      <c r="C107" s="29"/>
      <c r="D107" s="28"/>
      <c r="E107" s="90"/>
      <c r="F107" s="54"/>
      <c r="G107" s="121"/>
      <c r="H107" s="131"/>
      <c r="I107" s="121"/>
      <c r="J107" s="131"/>
      <c r="K107" s="46"/>
      <c r="L107" s="56"/>
      <c r="M107" s="95"/>
      <c r="N107" s="214"/>
      <c r="O107" s="200"/>
      <c r="P107" s="191"/>
      <c r="Q107" s="9"/>
      <c r="R107" s="104"/>
      <c r="S107" s="152"/>
      <c r="T107" s="136"/>
      <c r="U107" s="136"/>
      <c r="V107" s="112"/>
      <c r="W107" s="215"/>
    </row>
    <row r="108" spans="1:23" x14ac:dyDescent="0.25">
      <c r="A108" s="29"/>
      <c r="B108" s="29"/>
      <c r="C108" s="29"/>
      <c r="D108" s="28"/>
      <c r="E108" s="90"/>
      <c r="F108" s="54"/>
      <c r="G108" s="115"/>
      <c r="H108" s="53"/>
      <c r="I108" s="115"/>
      <c r="J108" s="53"/>
      <c r="K108" s="46"/>
      <c r="L108" s="57"/>
      <c r="M108" s="95"/>
      <c r="N108" s="214"/>
      <c r="O108" s="200"/>
      <c r="P108" s="191"/>
      <c r="Q108" s="9"/>
      <c r="R108" s="101"/>
      <c r="S108" s="152"/>
      <c r="T108" s="136"/>
      <c r="U108" s="136"/>
      <c r="V108" s="112"/>
      <c r="W108" s="215"/>
    </row>
    <row r="109" spans="1:23" x14ac:dyDescent="0.25">
      <c r="A109" s="29"/>
      <c r="B109" s="29"/>
      <c r="C109" s="29"/>
      <c r="D109" s="28"/>
      <c r="E109" s="90"/>
      <c r="F109" s="54"/>
      <c r="G109" s="116"/>
      <c r="H109" s="54"/>
      <c r="I109" s="116"/>
      <c r="J109" s="54"/>
      <c r="K109" s="46"/>
      <c r="L109" s="56"/>
      <c r="M109" s="95"/>
      <c r="N109" s="214"/>
      <c r="O109" s="200"/>
      <c r="P109" s="191"/>
      <c r="Q109" s="9"/>
      <c r="R109" s="101"/>
      <c r="S109" s="192"/>
      <c r="T109" s="136"/>
      <c r="U109" s="136"/>
      <c r="V109" s="112"/>
      <c r="W109" s="215"/>
    </row>
    <row r="110" spans="1:23" x14ac:dyDescent="0.25">
      <c r="A110" s="29"/>
      <c r="B110" s="29"/>
      <c r="C110" s="29"/>
      <c r="D110" s="28"/>
      <c r="E110" s="90"/>
      <c r="F110" s="54"/>
      <c r="G110" s="116"/>
      <c r="H110" s="54"/>
      <c r="I110" s="116"/>
      <c r="J110" s="54"/>
      <c r="K110" s="46"/>
      <c r="L110" s="58"/>
      <c r="M110" s="92"/>
      <c r="N110" s="93"/>
      <c r="O110" s="33"/>
      <c r="P110" s="191"/>
      <c r="Q110" s="9"/>
      <c r="R110" s="101"/>
      <c r="S110" s="152"/>
      <c r="T110" s="136"/>
      <c r="U110" s="136"/>
      <c r="V110" s="112"/>
      <c r="W110" s="215"/>
    </row>
    <row r="111" spans="1:23" x14ac:dyDescent="0.25">
      <c r="A111" s="29"/>
      <c r="B111" s="29"/>
      <c r="C111" s="29"/>
      <c r="D111" s="28"/>
      <c r="E111" s="90"/>
      <c r="F111" s="54"/>
      <c r="G111" s="116"/>
      <c r="H111" s="54"/>
      <c r="I111" s="116"/>
      <c r="J111" s="54"/>
      <c r="K111" s="46"/>
      <c r="L111" s="56"/>
      <c r="M111" s="92"/>
      <c r="N111" s="93"/>
      <c r="O111" s="50"/>
      <c r="P111" s="191"/>
      <c r="Q111" s="9"/>
      <c r="R111" s="104"/>
      <c r="S111" s="192"/>
      <c r="T111" s="136"/>
      <c r="U111" s="136"/>
      <c r="V111" s="112"/>
      <c r="W111" s="215"/>
    </row>
    <row r="112" spans="1:23" x14ac:dyDescent="0.25">
      <c r="A112" s="29"/>
      <c r="B112" s="29"/>
      <c r="C112" s="29"/>
      <c r="D112" s="28"/>
      <c r="E112" s="90"/>
      <c r="F112" s="54"/>
      <c r="G112" s="118"/>
      <c r="H112" s="131"/>
      <c r="I112" s="118"/>
      <c r="J112" s="131"/>
      <c r="K112" s="46"/>
      <c r="L112" s="56"/>
      <c r="M112" s="92"/>
      <c r="N112" s="93"/>
      <c r="O112" s="50"/>
      <c r="P112" s="191"/>
      <c r="Q112" s="9"/>
      <c r="R112" s="199"/>
      <c r="S112" s="192"/>
      <c r="T112" s="136"/>
      <c r="U112" s="136"/>
      <c r="V112" s="112"/>
      <c r="W112" s="215"/>
    </row>
    <row r="113" spans="1:23" x14ac:dyDescent="0.25">
      <c r="A113" s="29"/>
      <c r="B113" s="29"/>
      <c r="C113" s="29"/>
      <c r="D113" s="28"/>
      <c r="E113" s="90"/>
      <c r="F113" s="54"/>
      <c r="G113" s="118"/>
      <c r="H113" s="131"/>
      <c r="I113" s="118"/>
      <c r="J113" s="131"/>
      <c r="K113" s="46"/>
      <c r="L113" s="56"/>
      <c r="M113" s="92"/>
      <c r="N113" s="93"/>
      <c r="O113" s="50"/>
      <c r="P113" s="191"/>
      <c r="Q113" s="145"/>
      <c r="R113" s="104"/>
      <c r="S113" s="152"/>
      <c r="T113" s="136"/>
      <c r="U113" s="136"/>
      <c r="V113" s="112"/>
      <c r="W113" s="215"/>
    </row>
    <row r="114" spans="1:23" x14ac:dyDescent="0.25">
      <c r="A114" s="29"/>
      <c r="B114" s="29"/>
      <c r="C114" s="29"/>
      <c r="D114" s="28"/>
      <c r="E114" s="90"/>
      <c r="F114" s="54"/>
      <c r="G114" s="118"/>
      <c r="H114" s="131"/>
      <c r="I114" s="118"/>
      <c r="J114" s="131"/>
      <c r="K114" s="46"/>
      <c r="L114" s="56"/>
      <c r="M114" s="92"/>
      <c r="N114" s="93"/>
      <c r="O114" s="50"/>
      <c r="P114" s="191"/>
      <c r="Q114" s="9"/>
      <c r="R114" s="104"/>
      <c r="S114" s="192"/>
      <c r="T114" s="136"/>
      <c r="U114" s="136"/>
      <c r="V114" s="112"/>
      <c r="W114" s="215"/>
    </row>
    <row r="115" spans="1:23" x14ac:dyDescent="0.25">
      <c r="A115" s="29"/>
      <c r="B115" s="29"/>
      <c r="C115" s="29"/>
      <c r="D115" s="28"/>
      <c r="E115" s="90"/>
      <c r="F115" s="54"/>
      <c r="G115" s="118"/>
      <c r="H115" s="131"/>
      <c r="I115" s="118"/>
      <c r="J115" s="131"/>
      <c r="K115" s="46"/>
      <c r="L115" s="56"/>
      <c r="M115" s="92"/>
      <c r="N115" s="93"/>
      <c r="O115" s="50"/>
      <c r="P115" s="191"/>
      <c r="Q115" s="9"/>
      <c r="R115" s="101"/>
      <c r="S115" s="192"/>
      <c r="T115" s="136"/>
      <c r="U115" s="136"/>
      <c r="V115" s="112"/>
      <c r="W115" s="215"/>
    </row>
    <row r="116" spans="1:23" x14ac:dyDescent="0.25">
      <c r="A116" s="29"/>
      <c r="B116" s="29"/>
      <c r="C116" s="29"/>
      <c r="D116" s="28"/>
      <c r="E116" s="90"/>
      <c r="F116" s="54"/>
      <c r="G116" s="118"/>
      <c r="H116" s="131"/>
      <c r="I116" s="118"/>
      <c r="J116" s="131"/>
      <c r="K116" s="46"/>
      <c r="L116" s="56"/>
      <c r="M116" s="92"/>
      <c r="N116" s="93"/>
      <c r="O116" s="50"/>
      <c r="P116" s="191"/>
      <c r="Q116" s="145"/>
      <c r="R116" s="104"/>
      <c r="S116" s="192"/>
      <c r="T116" s="136"/>
      <c r="U116" s="136"/>
      <c r="V116" s="112"/>
      <c r="W116" s="215"/>
    </row>
    <row r="117" spans="1:23" x14ac:dyDescent="0.25">
      <c r="A117" s="29"/>
      <c r="B117" s="29"/>
      <c r="C117" s="29"/>
      <c r="D117" s="28"/>
      <c r="E117" s="90"/>
      <c r="F117" s="54"/>
      <c r="G117" s="118"/>
      <c r="H117" s="131"/>
      <c r="I117" s="118"/>
      <c r="J117" s="131"/>
      <c r="K117" s="46"/>
      <c r="L117" s="56"/>
      <c r="M117" s="97"/>
      <c r="N117" s="98"/>
      <c r="O117" s="33"/>
      <c r="P117" s="191"/>
      <c r="Q117" s="9"/>
      <c r="R117" s="199"/>
      <c r="S117" s="152"/>
      <c r="T117" s="136"/>
      <c r="U117" s="136"/>
      <c r="V117" s="112"/>
      <c r="W117" s="215"/>
    </row>
    <row r="118" spans="1:23" x14ac:dyDescent="0.25">
      <c r="A118" s="29"/>
      <c r="B118" s="29"/>
      <c r="C118" s="29"/>
      <c r="D118" s="28"/>
      <c r="E118" s="90"/>
      <c r="F118" s="54"/>
      <c r="G118" s="115"/>
      <c r="H118" s="53"/>
      <c r="I118" s="115"/>
      <c r="J118" s="53"/>
      <c r="K118" s="46"/>
      <c r="L118" s="57"/>
      <c r="M118" s="92"/>
      <c r="N118" s="93"/>
      <c r="O118" s="50"/>
      <c r="P118" s="191"/>
      <c r="Q118" s="145"/>
      <c r="R118" s="199"/>
      <c r="S118" s="152"/>
      <c r="T118" s="136"/>
      <c r="U118" s="136"/>
      <c r="V118" s="112"/>
      <c r="W118" s="215"/>
    </row>
    <row r="119" spans="1:23" x14ac:dyDescent="0.25">
      <c r="A119" s="29"/>
      <c r="B119" s="29"/>
      <c r="C119" s="29"/>
      <c r="D119" s="28"/>
      <c r="E119" s="90"/>
      <c r="F119" s="54"/>
      <c r="G119" s="118"/>
      <c r="H119" s="131"/>
      <c r="I119" s="118"/>
      <c r="J119" s="131"/>
      <c r="K119" s="46"/>
      <c r="L119" s="56"/>
      <c r="M119" s="92"/>
      <c r="N119" s="93"/>
      <c r="O119" s="50"/>
      <c r="P119" s="191"/>
      <c r="Q119" s="9"/>
      <c r="R119" s="104"/>
      <c r="S119" s="192"/>
      <c r="T119" s="136"/>
      <c r="U119" s="136"/>
      <c r="V119" s="112"/>
      <c r="W119" s="215"/>
    </row>
    <row r="120" spans="1:23" x14ac:dyDescent="0.25">
      <c r="A120" s="29"/>
      <c r="B120" s="29"/>
      <c r="C120" s="29"/>
      <c r="D120" s="28"/>
      <c r="E120" s="90"/>
      <c r="F120" s="54"/>
      <c r="G120" s="118"/>
      <c r="H120" s="131"/>
      <c r="I120" s="118"/>
      <c r="J120" s="131"/>
      <c r="K120" s="46"/>
      <c r="L120" s="56"/>
      <c r="M120" s="92"/>
      <c r="N120" s="93"/>
      <c r="O120" s="50"/>
      <c r="P120" s="191"/>
      <c r="Q120" s="145"/>
      <c r="R120" s="104"/>
      <c r="S120" s="152"/>
      <c r="T120" s="136"/>
      <c r="U120" s="136"/>
      <c r="V120" s="112"/>
      <c r="W120" s="215"/>
    </row>
    <row r="121" spans="1:23" x14ac:dyDescent="0.25">
      <c r="A121" s="29"/>
      <c r="B121" s="29"/>
      <c r="C121" s="29"/>
      <c r="D121" s="28"/>
      <c r="E121" s="90"/>
      <c r="F121" s="54"/>
      <c r="G121" s="118"/>
      <c r="H121" s="131"/>
      <c r="I121" s="118"/>
      <c r="J121" s="131"/>
      <c r="K121" s="46"/>
      <c r="L121" s="56"/>
      <c r="M121" s="92"/>
      <c r="N121" s="93"/>
      <c r="O121" s="50"/>
      <c r="P121" s="191"/>
      <c r="Q121" s="9"/>
      <c r="R121" s="104"/>
      <c r="S121" s="192"/>
      <c r="T121" s="136"/>
      <c r="U121" s="136"/>
      <c r="V121" s="112"/>
      <c r="W121" s="215"/>
    </row>
    <row r="122" spans="1:23" x14ac:dyDescent="0.25">
      <c r="A122" s="29"/>
      <c r="B122" s="29"/>
      <c r="C122" s="29"/>
      <c r="D122" s="28"/>
      <c r="E122" s="90"/>
      <c r="F122" s="54"/>
      <c r="G122" s="118"/>
      <c r="H122" s="131"/>
      <c r="I122" s="118"/>
      <c r="J122" s="131"/>
      <c r="K122" s="46"/>
      <c r="L122" s="56"/>
      <c r="M122" s="92"/>
      <c r="N122" s="93"/>
      <c r="O122" s="50"/>
      <c r="P122" s="191"/>
      <c r="Q122" s="9"/>
      <c r="R122" s="199"/>
      <c r="S122" s="152"/>
      <c r="T122" s="136"/>
      <c r="U122" s="136"/>
      <c r="V122" s="112"/>
      <c r="W122" s="215"/>
    </row>
    <row r="123" spans="1:23" x14ac:dyDescent="0.25">
      <c r="A123" s="29"/>
      <c r="B123" s="29"/>
      <c r="C123" s="29"/>
      <c r="D123" s="28"/>
      <c r="E123" s="90"/>
      <c r="F123" s="54"/>
      <c r="G123" s="118"/>
      <c r="H123" s="131"/>
      <c r="I123" s="118"/>
      <c r="J123" s="131"/>
      <c r="K123" s="46"/>
      <c r="L123" s="56"/>
      <c r="M123" s="92"/>
      <c r="N123" s="93"/>
      <c r="O123" s="33"/>
      <c r="P123" s="191"/>
      <c r="Q123" s="9"/>
      <c r="R123" s="199"/>
      <c r="S123" s="152"/>
      <c r="T123" s="136"/>
      <c r="U123" s="136"/>
      <c r="V123" s="112"/>
      <c r="W123" s="215"/>
    </row>
    <row r="124" spans="1:23" x14ac:dyDescent="0.25">
      <c r="A124" s="29"/>
      <c r="B124" s="29"/>
      <c r="C124" s="29"/>
      <c r="D124" s="28"/>
      <c r="E124" s="90"/>
      <c r="F124" s="54"/>
      <c r="G124" s="121"/>
      <c r="H124" s="131"/>
      <c r="I124" s="121"/>
      <c r="J124" s="131"/>
      <c r="K124" s="46"/>
      <c r="L124" s="56"/>
      <c r="M124" s="95"/>
      <c r="N124" s="214"/>
      <c r="O124" s="200"/>
      <c r="P124" s="191"/>
      <c r="Q124" s="9"/>
      <c r="R124" s="199"/>
      <c r="S124" s="192"/>
      <c r="T124" s="136"/>
      <c r="U124" s="136"/>
      <c r="V124" s="112"/>
      <c r="W124" s="215"/>
    </row>
    <row r="125" spans="1:23" x14ac:dyDescent="0.25">
      <c r="A125" s="29"/>
      <c r="B125" s="29"/>
      <c r="C125" s="29"/>
      <c r="D125" s="28"/>
      <c r="E125" s="90"/>
      <c r="F125" s="54"/>
      <c r="G125" s="121"/>
      <c r="H125" s="131"/>
      <c r="I125" s="121"/>
      <c r="J125" s="131"/>
      <c r="K125" s="46"/>
      <c r="L125" s="56"/>
      <c r="M125" s="95"/>
      <c r="N125" s="214"/>
      <c r="O125" s="200"/>
      <c r="P125" s="191"/>
      <c r="Q125" s="9"/>
      <c r="R125" s="104"/>
      <c r="S125" s="152"/>
      <c r="T125" s="136"/>
      <c r="U125" s="136"/>
      <c r="V125" s="112"/>
      <c r="W125" s="215"/>
    </row>
    <row r="126" spans="1:23" x14ac:dyDescent="0.25">
      <c r="A126" s="29"/>
      <c r="B126" s="29"/>
      <c r="C126" s="29"/>
      <c r="D126" s="28"/>
      <c r="E126" s="90"/>
      <c r="F126" s="54"/>
      <c r="G126" s="116"/>
      <c r="H126" s="54"/>
      <c r="I126" s="116"/>
      <c r="J126" s="54"/>
      <c r="K126" s="46"/>
      <c r="L126" s="58"/>
      <c r="M126" s="95"/>
      <c r="N126" s="214"/>
      <c r="O126" s="200"/>
      <c r="P126" s="191"/>
      <c r="Q126" s="9"/>
      <c r="R126" s="101"/>
      <c r="S126" s="192"/>
      <c r="T126" s="136"/>
      <c r="U126" s="136"/>
      <c r="V126" s="112"/>
      <c r="W126" s="215"/>
    </row>
    <row r="127" spans="1:23" x14ac:dyDescent="0.25">
      <c r="A127" s="29"/>
      <c r="B127" s="29"/>
      <c r="C127" s="29"/>
      <c r="D127" s="28"/>
      <c r="E127" s="90"/>
      <c r="F127" s="54"/>
      <c r="G127" s="121"/>
      <c r="H127" s="131"/>
      <c r="I127" s="121"/>
      <c r="J127" s="131"/>
      <c r="K127" s="46"/>
      <c r="L127" s="56"/>
      <c r="M127" s="95"/>
      <c r="N127" s="214"/>
      <c r="O127" s="200"/>
      <c r="P127" s="191"/>
      <c r="Q127" s="145"/>
      <c r="R127" s="104"/>
      <c r="S127" s="152"/>
      <c r="T127" s="136"/>
      <c r="U127" s="136"/>
      <c r="V127" s="112"/>
      <c r="W127" s="215"/>
    </row>
    <row r="128" spans="1:23" x14ac:dyDescent="0.25">
      <c r="A128" s="29"/>
      <c r="B128" s="29"/>
      <c r="C128" s="29"/>
      <c r="D128" s="28"/>
      <c r="E128" s="90"/>
      <c r="F128" s="54"/>
      <c r="G128" s="115"/>
      <c r="H128" s="53"/>
      <c r="I128" s="115"/>
      <c r="J128" s="53"/>
      <c r="K128" s="46"/>
      <c r="L128" s="57"/>
      <c r="M128" s="95"/>
      <c r="N128" s="214"/>
      <c r="O128" s="200"/>
      <c r="P128" s="191"/>
      <c r="Q128" s="9"/>
      <c r="R128" s="104"/>
      <c r="S128" s="152"/>
      <c r="T128" s="136"/>
      <c r="U128" s="136"/>
      <c r="V128" s="112"/>
      <c r="W128" s="215"/>
    </row>
    <row r="129" spans="1:23" x14ac:dyDescent="0.25">
      <c r="A129" s="29"/>
      <c r="B129" s="29"/>
      <c r="C129" s="29"/>
      <c r="D129" s="28"/>
      <c r="E129" s="90"/>
      <c r="F129" s="54"/>
      <c r="G129" s="115"/>
      <c r="H129" s="53"/>
      <c r="I129" s="115"/>
      <c r="J129" s="53"/>
      <c r="K129" s="46"/>
      <c r="L129" s="57"/>
      <c r="M129" s="95"/>
      <c r="N129" s="214"/>
      <c r="O129" s="200"/>
      <c r="P129" s="191"/>
      <c r="Q129" s="145"/>
      <c r="R129" s="101"/>
      <c r="S129" s="152"/>
      <c r="T129" s="136"/>
      <c r="U129" s="136"/>
      <c r="V129" s="112"/>
      <c r="W129" s="215"/>
    </row>
    <row r="130" spans="1:23" x14ac:dyDescent="0.25">
      <c r="A130" s="29"/>
      <c r="B130" s="29"/>
      <c r="C130" s="29"/>
      <c r="D130" s="28"/>
      <c r="E130" s="90"/>
      <c r="F130" s="54"/>
      <c r="G130" s="115"/>
      <c r="H130" s="53"/>
      <c r="I130" s="115"/>
      <c r="J130" s="53"/>
      <c r="K130" s="46"/>
      <c r="L130" s="56"/>
      <c r="M130" s="95"/>
      <c r="N130" s="214"/>
      <c r="O130" s="200"/>
      <c r="P130" s="191"/>
      <c r="Q130" s="9"/>
      <c r="R130" s="101"/>
      <c r="S130" s="192"/>
      <c r="T130" s="136"/>
      <c r="U130" s="136"/>
      <c r="V130" s="112"/>
      <c r="W130" s="215"/>
    </row>
    <row r="131" spans="1:23" x14ac:dyDescent="0.25">
      <c r="A131" s="29"/>
      <c r="B131" s="29"/>
      <c r="C131" s="29"/>
      <c r="D131" s="28"/>
      <c r="E131" s="90"/>
      <c r="F131" s="54"/>
      <c r="G131" s="115"/>
      <c r="H131" s="53"/>
      <c r="I131" s="115"/>
      <c r="J131" s="53"/>
      <c r="K131" s="46"/>
      <c r="L131" s="56"/>
      <c r="M131" s="95"/>
      <c r="N131" s="214"/>
      <c r="O131" s="200"/>
      <c r="P131" s="191"/>
      <c r="Q131" s="145"/>
      <c r="R131" s="101"/>
      <c r="S131" s="152"/>
      <c r="T131" s="136"/>
      <c r="U131" s="136"/>
      <c r="V131" s="112"/>
      <c r="W131" s="215"/>
    </row>
    <row r="132" spans="1:23" x14ac:dyDescent="0.25">
      <c r="A132" s="29"/>
      <c r="B132" s="29"/>
      <c r="C132" s="29"/>
      <c r="D132" s="28"/>
      <c r="E132" s="90"/>
      <c r="F132" s="54"/>
      <c r="G132" s="121"/>
      <c r="H132" s="131"/>
      <c r="I132" s="121"/>
      <c r="J132" s="131"/>
      <c r="K132" s="46"/>
      <c r="L132" s="56"/>
      <c r="M132" s="95"/>
      <c r="N132" s="214"/>
      <c r="O132" s="200"/>
      <c r="P132" s="191"/>
      <c r="Q132" s="145"/>
      <c r="R132" s="199"/>
      <c r="S132" s="192"/>
      <c r="T132" s="136"/>
      <c r="U132" s="136"/>
      <c r="V132" s="112"/>
      <c r="W132" s="215"/>
    </row>
    <row r="133" spans="1:23" x14ac:dyDescent="0.25">
      <c r="A133" s="29"/>
      <c r="B133" s="29"/>
      <c r="C133" s="29"/>
      <c r="D133" s="28"/>
      <c r="E133" s="90"/>
      <c r="F133" s="54"/>
      <c r="G133" s="118"/>
      <c r="H133" s="131"/>
      <c r="I133" s="118"/>
      <c r="J133" s="131"/>
      <c r="K133" s="46"/>
      <c r="L133" s="56"/>
      <c r="M133" s="95"/>
      <c r="N133" s="214"/>
      <c r="O133" s="200"/>
      <c r="P133" s="191"/>
      <c r="Q133" s="9"/>
      <c r="R133" s="101"/>
      <c r="S133" s="152"/>
      <c r="T133" s="136"/>
      <c r="U133" s="136"/>
      <c r="V133" s="112"/>
      <c r="W133" s="215"/>
    </row>
    <row r="134" spans="1:23" x14ac:dyDescent="0.25">
      <c r="A134" s="29"/>
      <c r="B134" s="29"/>
      <c r="C134" s="29"/>
      <c r="D134" s="28"/>
      <c r="E134" s="90"/>
      <c r="F134" s="54"/>
      <c r="G134" s="118"/>
      <c r="H134" s="131"/>
      <c r="I134" s="118"/>
      <c r="J134" s="131"/>
      <c r="K134" s="46"/>
      <c r="L134" s="56"/>
      <c r="M134" s="97"/>
      <c r="N134" s="98"/>
      <c r="O134" s="33"/>
      <c r="P134" s="191"/>
      <c r="Q134" s="9"/>
      <c r="R134" s="101"/>
      <c r="S134" s="152"/>
      <c r="T134" s="136"/>
      <c r="U134" s="136"/>
      <c r="V134" s="112"/>
      <c r="W134" s="215"/>
    </row>
    <row r="135" spans="1:23" x14ac:dyDescent="0.25">
      <c r="A135" s="29"/>
      <c r="B135" s="29"/>
      <c r="C135" s="29"/>
      <c r="D135" s="28"/>
      <c r="E135" s="213"/>
      <c r="F135" s="53"/>
      <c r="G135" s="118"/>
      <c r="H135" s="131"/>
      <c r="I135" s="118"/>
      <c r="J135" s="131"/>
      <c r="K135" s="46"/>
      <c r="L135" s="56"/>
      <c r="M135" s="92"/>
      <c r="N135" s="93"/>
      <c r="O135" s="50"/>
      <c r="P135" s="191"/>
      <c r="Q135" s="145"/>
      <c r="R135" s="199"/>
      <c r="S135" s="152"/>
      <c r="T135" s="136"/>
      <c r="U135" s="136"/>
      <c r="V135" s="112"/>
      <c r="W135" s="215"/>
    </row>
    <row r="136" spans="1:23" x14ac:dyDescent="0.25">
      <c r="A136" s="29"/>
      <c r="B136" s="29"/>
      <c r="C136" s="29"/>
      <c r="D136" s="28"/>
      <c r="E136" s="90"/>
      <c r="F136" s="54"/>
      <c r="G136" s="118"/>
      <c r="H136" s="131"/>
      <c r="I136" s="118"/>
      <c r="J136" s="131"/>
      <c r="K136" s="46"/>
      <c r="L136" s="56"/>
      <c r="M136" s="92"/>
      <c r="N136" s="93"/>
      <c r="O136" s="50"/>
      <c r="P136" s="191"/>
      <c r="Q136" s="9"/>
      <c r="R136" s="104"/>
      <c r="S136" s="152"/>
      <c r="T136" s="136"/>
      <c r="U136" s="136"/>
      <c r="V136" s="112"/>
      <c r="W136" s="215"/>
    </row>
    <row r="137" spans="1:23" x14ac:dyDescent="0.25">
      <c r="A137" s="29"/>
      <c r="B137" s="29"/>
      <c r="C137" s="29"/>
      <c r="D137" s="28"/>
      <c r="E137" s="90"/>
      <c r="F137" s="54"/>
      <c r="G137" s="118"/>
      <c r="H137" s="131"/>
      <c r="I137" s="118"/>
      <c r="J137" s="131"/>
      <c r="K137" s="46"/>
      <c r="L137" s="56"/>
      <c r="M137" s="92"/>
      <c r="N137" s="93"/>
      <c r="O137" s="50"/>
      <c r="P137" s="191"/>
      <c r="Q137" s="9"/>
      <c r="R137" s="104"/>
      <c r="S137" s="152"/>
      <c r="T137" s="136"/>
      <c r="U137" s="136"/>
      <c r="V137" s="112"/>
      <c r="W137" s="215"/>
    </row>
    <row r="138" spans="1:23" x14ac:dyDescent="0.25">
      <c r="A138" s="29"/>
      <c r="B138" s="29"/>
      <c r="C138" s="29"/>
      <c r="D138" s="28"/>
      <c r="E138" s="90"/>
      <c r="F138" s="54"/>
      <c r="G138" s="118"/>
      <c r="H138" s="131"/>
      <c r="I138" s="118"/>
      <c r="J138" s="131"/>
      <c r="K138" s="46"/>
      <c r="L138" s="56"/>
      <c r="M138" s="92"/>
      <c r="N138" s="93"/>
      <c r="O138" s="50"/>
      <c r="P138" s="191"/>
      <c r="Q138" s="145"/>
      <c r="R138" s="199"/>
      <c r="S138" s="152"/>
      <c r="T138" s="136"/>
      <c r="U138" s="136"/>
      <c r="V138" s="112"/>
      <c r="W138" s="215"/>
    </row>
    <row r="139" spans="1:23" x14ac:dyDescent="0.25">
      <c r="A139" s="29"/>
      <c r="B139" s="29"/>
      <c r="C139" s="29"/>
      <c r="D139" s="28"/>
      <c r="E139" s="90"/>
      <c r="F139" s="54"/>
      <c r="G139" s="118"/>
      <c r="H139" s="131"/>
      <c r="I139" s="118"/>
      <c r="J139" s="131"/>
      <c r="K139" s="46"/>
      <c r="L139" s="56"/>
      <c r="M139" s="97"/>
      <c r="N139" s="98"/>
      <c r="O139" s="33"/>
      <c r="P139" s="191"/>
      <c r="Q139" s="145"/>
      <c r="R139" s="101"/>
      <c r="S139" s="152"/>
      <c r="T139" s="136"/>
      <c r="U139" s="136"/>
      <c r="V139" s="112"/>
      <c r="W139" s="215"/>
    </row>
    <row r="140" spans="1:23" x14ac:dyDescent="0.25">
      <c r="A140" s="29"/>
      <c r="B140" s="29"/>
      <c r="C140" s="29"/>
      <c r="D140" s="28"/>
      <c r="E140" s="90"/>
      <c r="F140" s="54"/>
      <c r="G140" s="121"/>
      <c r="H140" s="131"/>
      <c r="I140" s="121"/>
      <c r="J140" s="131"/>
      <c r="K140" s="46"/>
      <c r="L140" s="56"/>
      <c r="M140" s="97"/>
      <c r="N140" s="98"/>
      <c r="O140" s="33"/>
      <c r="P140" s="191"/>
      <c r="Q140" s="145"/>
      <c r="R140" s="101"/>
      <c r="S140" s="192"/>
      <c r="T140" s="136"/>
      <c r="U140" s="136"/>
      <c r="V140" s="112"/>
      <c r="W140" s="215"/>
    </row>
    <row r="141" spans="1:23" x14ac:dyDescent="0.25">
      <c r="A141" s="29"/>
      <c r="B141" s="29"/>
      <c r="C141" s="29"/>
      <c r="D141" s="28"/>
      <c r="E141" s="213"/>
      <c r="F141" s="53"/>
      <c r="G141" s="118"/>
      <c r="H141" s="131"/>
      <c r="I141" s="118"/>
      <c r="J141" s="131"/>
      <c r="K141" s="46"/>
      <c r="L141" s="56"/>
      <c r="M141" s="97"/>
      <c r="N141" s="98"/>
      <c r="O141" s="33"/>
      <c r="P141" s="191"/>
      <c r="Q141" s="145"/>
      <c r="R141" s="104"/>
      <c r="S141" s="152"/>
      <c r="T141" s="136"/>
      <c r="U141" s="136"/>
      <c r="V141" s="112"/>
      <c r="W141" s="215"/>
    </row>
    <row r="142" spans="1:23" x14ac:dyDescent="0.25">
      <c r="A142" s="29"/>
      <c r="B142" s="29"/>
      <c r="C142" s="29"/>
      <c r="D142" s="28"/>
      <c r="E142" s="213"/>
      <c r="F142" s="53"/>
      <c r="G142" s="115"/>
      <c r="H142" s="53"/>
      <c r="I142" s="115"/>
      <c r="J142" s="53"/>
      <c r="K142" s="46"/>
      <c r="L142" s="56"/>
      <c r="M142" s="97"/>
      <c r="N142" s="98"/>
      <c r="O142" s="33"/>
      <c r="P142" s="191"/>
      <c r="Q142" s="145"/>
      <c r="R142" s="104"/>
      <c r="S142" s="152"/>
      <c r="T142" s="136"/>
      <c r="U142" s="136"/>
      <c r="V142" s="112"/>
      <c r="W142" s="215"/>
    </row>
    <row r="143" spans="1:23" x14ac:dyDescent="0.25">
      <c r="A143" s="29"/>
      <c r="B143" s="29"/>
      <c r="C143" s="29"/>
      <c r="D143" s="28"/>
      <c r="E143" s="213"/>
      <c r="F143" s="53"/>
      <c r="G143" s="115"/>
      <c r="H143" s="53"/>
      <c r="I143" s="115"/>
      <c r="J143" s="53"/>
      <c r="K143" s="46"/>
      <c r="L143" s="56"/>
      <c r="M143" s="97"/>
      <c r="N143" s="98"/>
      <c r="O143" s="33"/>
      <c r="P143" s="191"/>
      <c r="Q143" s="9"/>
      <c r="R143" s="104"/>
      <c r="S143" s="152"/>
      <c r="T143" s="136"/>
      <c r="U143" s="136"/>
      <c r="V143" s="112"/>
      <c r="W143" s="215"/>
    </row>
    <row r="144" spans="1:23" x14ac:dyDescent="0.25">
      <c r="A144" s="29"/>
      <c r="B144" s="29"/>
      <c r="C144" s="29"/>
      <c r="D144" s="28"/>
      <c r="E144" s="213"/>
      <c r="F144" s="53"/>
      <c r="G144" s="118"/>
      <c r="H144" s="131"/>
      <c r="I144" s="118"/>
      <c r="J144" s="131"/>
      <c r="K144" s="46"/>
      <c r="L144" s="56"/>
      <c r="M144" s="92"/>
      <c r="N144" s="93"/>
      <c r="O144" s="50"/>
      <c r="P144" s="191"/>
      <c r="Q144" s="9"/>
      <c r="R144" s="104"/>
      <c r="S144" s="152"/>
      <c r="T144" s="136"/>
      <c r="U144" s="136"/>
      <c r="V144" s="112"/>
      <c r="W144" s="215"/>
    </row>
    <row r="145" spans="1:23" x14ac:dyDescent="0.25">
      <c r="A145" s="29"/>
      <c r="B145" s="29"/>
      <c r="C145" s="29"/>
      <c r="D145" s="28"/>
      <c r="E145" s="90"/>
      <c r="F145" s="54"/>
      <c r="G145" s="118"/>
      <c r="H145" s="131"/>
      <c r="I145" s="118"/>
      <c r="J145" s="131"/>
      <c r="K145" s="46"/>
      <c r="L145" s="56"/>
      <c r="M145" s="92"/>
      <c r="N145" s="93"/>
      <c r="O145" s="50"/>
      <c r="P145" s="191"/>
      <c r="Q145" s="145"/>
      <c r="R145" s="104"/>
      <c r="S145" s="152"/>
      <c r="T145" s="136"/>
      <c r="U145" s="136"/>
      <c r="V145" s="112"/>
      <c r="W145" s="215"/>
    </row>
    <row r="146" spans="1:23" x14ac:dyDescent="0.25">
      <c r="A146" s="29"/>
      <c r="B146" s="29"/>
      <c r="C146" s="29"/>
      <c r="D146" s="28"/>
      <c r="E146" s="90"/>
      <c r="F146" s="54"/>
      <c r="G146" s="115"/>
      <c r="H146" s="53"/>
      <c r="I146" s="115"/>
      <c r="J146" s="53"/>
      <c r="K146" s="46"/>
      <c r="L146" s="56"/>
      <c r="M146" s="92"/>
      <c r="N146" s="93"/>
      <c r="O146" s="50"/>
      <c r="P146" s="191"/>
      <c r="Q146" s="9"/>
      <c r="R146" s="104"/>
      <c r="S146" s="152"/>
      <c r="T146" s="136"/>
      <c r="U146" s="136"/>
      <c r="V146" s="112"/>
      <c r="W146" s="215"/>
    </row>
    <row r="147" spans="1:23" x14ac:dyDescent="0.25">
      <c r="A147" s="29"/>
      <c r="B147" s="29"/>
      <c r="C147" s="29"/>
      <c r="D147" s="28"/>
      <c r="E147" s="90"/>
      <c r="F147" s="54"/>
      <c r="G147" s="118"/>
      <c r="H147" s="131"/>
      <c r="I147" s="118"/>
      <c r="J147" s="131"/>
      <c r="K147" s="46"/>
      <c r="L147" s="56"/>
      <c r="M147" s="92"/>
      <c r="N147" s="93"/>
      <c r="O147" s="50"/>
      <c r="P147" s="191"/>
      <c r="Q147" s="9"/>
      <c r="R147" s="104"/>
      <c r="S147" s="152"/>
      <c r="T147" s="136"/>
      <c r="U147" s="136"/>
      <c r="V147" s="112"/>
      <c r="W147" s="215"/>
    </row>
    <row r="148" spans="1:23" x14ac:dyDescent="0.25">
      <c r="A148" s="29"/>
      <c r="B148" s="29"/>
      <c r="C148" s="29"/>
      <c r="D148" s="28"/>
      <c r="E148" s="90"/>
      <c r="F148" s="54"/>
      <c r="G148" s="115"/>
      <c r="H148" s="53"/>
      <c r="I148" s="115"/>
      <c r="J148" s="53"/>
      <c r="K148" s="46"/>
      <c r="L148" s="56"/>
      <c r="M148" s="92"/>
      <c r="N148" s="93"/>
      <c r="O148" s="50"/>
      <c r="P148" s="191"/>
      <c r="Q148" s="9"/>
      <c r="R148" s="199"/>
      <c r="S148" s="192"/>
      <c r="T148" s="136"/>
      <c r="U148" s="136"/>
      <c r="V148" s="112"/>
      <c r="W148" s="215"/>
    </row>
    <row r="149" spans="1:23" x14ac:dyDescent="0.25">
      <c r="A149" s="29"/>
      <c r="B149" s="29"/>
      <c r="C149" s="29"/>
      <c r="D149" s="28"/>
      <c r="E149" s="90"/>
      <c r="F149" s="54"/>
      <c r="G149" s="115"/>
      <c r="H149" s="53"/>
      <c r="I149" s="115"/>
      <c r="J149" s="53"/>
      <c r="K149" s="46"/>
      <c r="L149" s="56"/>
      <c r="M149" s="92"/>
      <c r="N149" s="93"/>
      <c r="O149" s="50"/>
      <c r="P149" s="191"/>
      <c r="Q149" s="9"/>
      <c r="R149" s="101"/>
      <c r="S149" s="152"/>
      <c r="T149" s="136"/>
      <c r="U149" s="136"/>
      <c r="V149" s="112"/>
      <c r="W149" s="215"/>
    </row>
    <row r="150" spans="1:23" x14ac:dyDescent="0.25">
      <c r="A150" s="29"/>
      <c r="B150" s="29"/>
      <c r="C150" s="29"/>
      <c r="D150" s="28"/>
      <c r="E150" s="90"/>
      <c r="F150" s="54"/>
      <c r="G150" s="118"/>
      <c r="H150" s="131"/>
      <c r="I150" s="118"/>
      <c r="J150" s="131"/>
      <c r="K150" s="46"/>
      <c r="L150" s="56"/>
      <c r="M150" s="97"/>
      <c r="N150" s="98"/>
      <c r="O150" s="33"/>
      <c r="P150" s="191"/>
      <c r="Q150" s="145"/>
      <c r="R150" s="199"/>
      <c r="S150" s="152"/>
      <c r="T150" s="136"/>
      <c r="U150" s="136"/>
      <c r="V150" s="112"/>
      <c r="W150" s="215"/>
    </row>
    <row r="151" spans="1:23" x14ac:dyDescent="0.25">
      <c r="A151" s="29"/>
      <c r="B151" s="29"/>
      <c r="C151" s="29"/>
      <c r="D151" s="28"/>
      <c r="E151" s="213"/>
      <c r="F151" s="53"/>
      <c r="G151" s="118"/>
      <c r="H151" s="131"/>
      <c r="I151" s="118"/>
      <c r="J151" s="131"/>
      <c r="K151" s="46"/>
      <c r="L151" s="56"/>
      <c r="M151" s="97"/>
      <c r="N151" s="98"/>
      <c r="O151" s="33"/>
      <c r="P151" s="191"/>
      <c r="Q151" s="145"/>
      <c r="R151" s="101"/>
      <c r="S151" s="152"/>
      <c r="T151" s="136"/>
      <c r="U151" s="136"/>
      <c r="V151" s="112"/>
      <c r="W151" s="215"/>
    </row>
    <row r="152" spans="1:23" x14ac:dyDescent="0.25">
      <c r="A152" s="29"/>
      <c r="B152" s="29"/>
      <c r="C152" s="29"/>
      <c r="D152" s="28"/>
      <c r="E152" s="213"/>
      <c r="F152" s="53"/>
      <c r="G152" s="118"/>
      <c r="H152" s="131"/>
      <c r="I152" s="118"/>
      <c r="J152" s="131"/>
      <c r="K152" s="46"/>
      <c r="L152" s="56"/>
      <c r="M152" s="92"/>
      <c r="N152" s="93"/>
      <c r="O152" s="50"/>
      <c r="P152" s="191"/>
      <c r="Q152" s="9"/>
      <c r="R152" s="104"/>
      <c r="S152" s="152"/>
      <c r="T152" s="136"/>
      <c r="U152" s="136"/>
      <c r="V152" s="112"/>
      <c r="W152" s="215"/>
    </row>
    <row r="153" spans="1:23" x14ac:dyDescent="0.25">
      <c r="A153" s="29"/>
      <c r="B153" s="29"/>
      <c r="C153" s="29"/>
      <c r="D153" s="28"/>
      <c r="E153" s="90"/>
      <c r="F153" s="54"/>
      <c r="G153" s="118"/>
      <c r="H153" s="131"/>
      <c r="I153" s="118"/>
      <c r="J153" s="131"/>
      <c r="K153" s="46"/>
      <c r="L153" s="56"/>
      <c r="M153" s="97"/>
      <c r="N153" s="98"/>
      <c r="O153" s="33"/>
      <c r="P153" s="191"/>
      <c r="Q153" s="145"/>
      <c r="R153" s="104"/>
      <c r="S153" s="192"/>
      <c r="T153" s="136"/>
      <c r="U153" s="136"/>
      <c r="V153" s="112"/>
      <c r="W153" s="215"/>
    </row>
    <row r="154" spans="1:23" x14ac:dyDescent="0.25">
      <c r="A154" s="29"/>
      <c r="B154" s="29"/>
      <c r="C154" s="29"/>
      <c r="D154" s="28"/>
      <c r="E154" s="213"/>
      <c r="F154" s="53"/>
      <c r="G154" s="118"/>
      <c r="H154" s="131"/>
      <c r="I154" s="118"/>
      <c r="J154" s="131"/>
      <c r="K154" s="46"/>
      <c r="L154" s="56"/>
      <c r="M154" s="92"/>
      <c r="N154" s="93"/>
      <c r="O154" s="33"/>
      <c r="P154" s="191"/>
      <c r="Q154" s="145"/>
      <c r="R154" s="199"/>
      <c r="S154" s="152"/>
      <c r="T154" s="136"/>
      <c r="U154" s="136"/>
      <c r="V154" s="112"/>
      <c r="W154" s="215"/>
    </row>
    <row r="155" spans="1:23" x14ac:dyDescent="0.25">
      <c r="A155" s="29"/>
      <c r="B155" s="29"/>
      <c r="C155" s="29"/>
      <c r="D155" s="28"/>
      <c r="E155" s="90"/>
      <c r="F155" s="54"/>
      <c r="G155" s="115"/>
      <c r="H155" s="53"/>
      <c r="I155" s="115"/>
      <c r="J155" s="53"/>
      <c r="K155" s="46"/>
      <c r="L155" s="57"/>
      <c r="M155" s="92"/>
      <c r="N155" s="93"/>
      <c r="O155" s="50"/>
      <c r="P155" s="191"/>
      <c r="Q155" s="9"/>
      <c r="R155" s="199"/>
      <c r="S155" s="152"/>
      <c r="T155" s="136"/>
      <c r="U155" s="136"/>
      <c r="V155" s="112"/>
      <c r="W155" s="215"/>
    </row>
    <row r="156" spans="1:23" x14ac:dyDescent="0.25">
      <c r="A156" s="29"/>
      <c r="B156" s="29"/>
      <c r="C156" s="29"/>
      <c r="D156" s="28"/>
      <c r="E156" s="90"/>
      <c r="F156" s="54"/>
      <c r="G156" s="116"/>
      <c r="H156" s="54"/>
      <c r="I156" s="116"/>
      <c r="J156" s="54"/>
      <c r="K156" s="46"/>
      <c r="L156" s="56"/>
      <c r="M156" s="92"/>
      <c r="N156" s="93"/>
      <c r="O156" s="50"/>
      <c r="P156" s="191"/>
      <c r="Q156" s="9"/>
      <c r="R156" s="199"/>
      <c r="S156" s="152"/>
      <c r="T156" s="136"/>
      <c r="U156" s="136"/>
      <c r="V156" s="112"/>
      <c r="W156" s="215"/>
    </row>
    <row r="157" spans="1:23" x14ac:dyDescent="0.25">
      <c r="A157" s="29"/>
      <c r="B157" s="29"/>
      <c r="C157" s="29"/>
      <c r="D157" s="28"/>
      <c r="E157" s="90"/>
      <c r="F157" s="54"/>
      <c r="G157" s="116"/>
      <c r="H157" s="54"/>
      <c r="I157" s="116"/>
      <c r="J157" s="54"/>
      <c r="K157" s="46"/>
      <c r="L157" s="56"/>
      <c r="M157" s="92"/>
      <c r="N157" s="93"/>
      <c r="O157" s="50"/>
      <c r="P157" s="191"/>
      <c r="Q157" s="9"/>
      <c r="R157" s="104"/>
      <c r="S157" s="152"/>
      <c r="T157" s="136"/>
      <c r="U157" s="136"/>
      <c r="V157" s="112"/>
      <c r="W157" s="215"/>
    </row>
    <row r="158" spans="1:23" x14ac:dyDescent="0.25">
      <c r="A158" s="29"/>
      <c r="B158" s="29"/>
      <c r="C158" s="29"/>
      <c r="D158" s="28"/>
      <c r="E158" s="90"/>
      <c r="F158" s="54"/>
      <c r="G158" s="118"/>
      <c r="H158" s="131"/>
      <c r="I158" s="118"/>
      <c r="J158" s="131"/>
      <c r="K158" s="46"/>
      <c r="L158" s="56"/>
      <c r="M158" s="92"/>
      <c r="N158" s="93"/>
      <c r="O158" s="33"/>
      <c r="P158" s="191"/>
      <c r="Q158" s="9"/>
      <c r="R158" s="104"/>
      <c r="S158" s="192"/>
      <c r="T158" s="136"/>
      <c r="U158" s="136"/>
      <c r="V158" s="112"/>
      <c r="W158" s="215"/>
    </row>
    <row r="159" spans="1:23" x14ac:dyDescent="0.25">
      <c r="A159" s="29"/>
      <c r="B159" s="29"/>
      <c r="C159" s="29"/>
      <c r="D159" s="28"/>
      <c r="E159" s="90"/>
      <c r="F159" s="54"/>
      <c r="G159" s="118"/>
      <c r="H159" s="131"/>
      <c r="I159" s="118"/>
      <c r="J159" s="131"/>
      <c r="K159" s="46"/>
      <c r="L159" s="56"/>
      <c r="M159" s="92"/>
      <c r="N159" s="93"/>
      <c r="O159" s="33"/>
      <c r="P159" s="191"/>
      <c r="Q159" s="9"/>
      <c r="R159" s="101"/>
      <c r="S159" s="192"/>
      <c r="T159" s="136"/>
      <c r="U159" s="136"/>
      <c r="V159" s="112"/>
      <c r="W159" s="215"/>
    </row>
    <row r="160" spans="1:23" x14ac:dyDescent="0.25">
      <c r="A160" s="29"/>
      <c r="B160" s="29"/>
      <c r="C160" s="29"/>
      <c r="D160" s="28"/>
      <c r="E160" s="90"/>
      <c r="F160" s="54"/>
      <c r="G160" s="115"/>
      <c r="H160" s="53"/>
      <c r="I160" s="115"/>
      <c r="J160" s="53"/>
      <c r="K160" s="46"/>
      <c r="L160" s="57"/>
      <c r="M160" s="95"/>
      <c r="N160" s="214"/>
      <c r="O160" s="200"/>
      <c r="P160" s="191"/>
      <c r="Q160" s="9"/>
      <c r="R160" s="101"/>
      <c r="S160" s="192"/>
      <c r="T160" s="136"/>
      <c r="U160" s="136"/>
      <c r="V160" s="112"/>
      <c r="W160" s="215"/>
    </row>
    <row r="161" spans="1:23" x14ac:dyDescent="0.25">
      <c r="A161" s="29"/>
      <c r="B161" s="29"/>
      <c r="C161" s="29"/>
      <c r="D161" s="28"/>
      <c r="E161" s="90"/>
      <c r="F161" s="54"/>
      <c r="G161" s="116"/>
      <c r="H161" s="54"/>
      <c r="I161" s="116"/>
      <c r="J161" s="54"/>
      <c r="K161" s="46"/>
      <c r="L161" s="56"/>
      <c r="M161" s="95"/>
      <c r="N161" s="214"/>
      <c r="O161" s="200"/>
      <c r="P161" s="191"/>
      <c r="Q161" s="145"/>
      <c r="R161" s="199"/>
      <c r="S161" s="192"/>
      <c r="T161" s="136"/>
      <c r="U161" s="136"/>
      <c r="V161" s="112"/>
      <c r="W161" s="215"/>
    </row>
    <row r="162" spans="1:23" x14ac:dyDescent="0.25">
      <c r="A162" s="29"/>
      <c r="B162" s="29"/>
      <c r="C162" s="29"/>
      <c r="D162" s="28"/>
      <c r="E162" s="90"/>
      <c r="F162" s="54"/>
      <c r="G162" s="115"/>
      <c r="H162" s="53"/>
      <c r="I162" s="115"/>
      <c r="J162" s="53"/>
      <c r="K162" s="46"/>
      <c r="L162" s="57"/>
      <c r="M162" s="95"/>
      <c r="N162" s="214"/>
      <c r="O162" s="200"/>
      <c r="P162" s="191"/>
      <c r="Q162" s="9"/>
      <c r="R162" s="104"/>
      <c r="S162" s="152"/>
      <c r="T162" s="136"/>
      <c r="U162" s="136"/>
      <c r="V162" s="112"/>
      <c r="W162" s="215"/>
    </row>
    <row r="163" spans="1:23" x14ac:dyDescent="0.25">
      <c r="A163" s="29"/>
      <c r="B163" s="29"/>
      <c r="C163" s="29"/>
      <c r="D163" s="28"/>
      <c r="E163" s="90"/>
      <c r="F163" s="54"/>
      <c r="G163" s="116"/>
      <c r="H163" s="54"/>
      <c r="I163" s="116"/>
      <c r="J163" s="54"/>
      <c r="K163" s="46"/>
      <c r="L163" s="58"/>
      <c r="M163" s="92"/>
      <c r="N163" s="93"/>
      <c r="O163" s="33"/>
      <c r="P163" s="191"/>
      <c r="Q163" s="9"/>
      <c r="R163" s="199"/>
      <c r="S163" s="192"/>
      <c r="T163" s="136"/>
      <c r="U163" s="136"/>
      <c r="V163" s="112"/>
      <c r="W163" s="215"/>
    </row>
    <row r="164" spans="1:23" x14ac:dyDescent="0.25">
      <c r="A164" s="29"/>
      <c r="B164" s="29"/>
      <c r="C164" s="29"/>
      <c r="D164" s="28"/>
      <c r="E164" s="90"/>
      <c r="F164" s="54"/>
      <c r="G164" s="115"/>
      <c r="H164" s="53"/>
      <c r="I164" s="115"/>
      <c r="J164" s="53"/>
      <c r="K164" s="46"/>
      <c r="L164" s="57"/>
      <c r="M164" s="92"/>
      <c r="N164" s="93"/>
      <c r="O164" s="50"/>
      <c r="P164" s="191"/>
      <c r="Q164" s="9"/>
      <c r="R164" s="101"/>
      <c r="S164" s="192"/>
      <c r="T164" s="136"/>
      <c r="U164" s="136"/>
      <c r="V164" s="112"/>
      <c r="W164" s="215"/>
    </row>
    <row r="165" spans="1:23" x14ac:dyDescent="0.25">
      <c r="A165" s="29"/>
      <c r="B165" s="29"/>
      <c r="C165" s="29"/>
      <c r="D165" s="28"/>
      <c r="E165" s="90"/>
      <c r="F165" s="54"/>
      <c r="G165" s="118"/>
      <c r="H165" s="131"/>
      <c r="I165" s="118"/>
      <c r="J165" s="131"/>
      <c r="K165" s="46"/>
      <c r="L165" s="56"/>
      <c r="M165" s="92"/>
      <c r="N165" s="93"/>
      <c r="O165" s="50"/>
      <c r="P165" s="191"/>
      <c r="Q165" s="9"/>
      <c r="R165" s="199"/>
      <c r="S165" s="192"/>
      <c r="T165" s="136"/>
      <c r="U165" s="136"/>
      <c r="V165" s="112"/>
      <c r="W165" s="215"/>
    </row>
    <row r="166" spans="1:23" x14ac:dyDescent="0.25">
      <c r="A166" s="29"/>
      <c r="B166" s="29"/>
      <c r="C166" s="29"/>
      <c r="D166" s="28"/>
      <c r="E166" s="90"/>
      <c r="F166" s="54"/>
      <c r="G166" s="118"/>
      <c r="H166" s="131"/>
      <c r="I166" s="118"/>
      <c r="J166" s="131"/>
      <c r="K166" s="46"/>
      <c r="L166" s="56"/>
      <c r="M166" s="92"/>
      <c r="N166" s="93"/>
      <c r="O166" s="50"/>
      <c r="P166" s="191"/>
      <c r="Q166" s="9"/>
      <c r="R166" s="101"/>
      <c r="S166" s="192"/>
      <c r="T166" s="136"/>
      <c r="U166" s="136"/>
      <c r="V166" s="112"/>
      <c r="W166" s="215"/>
    </row>
    <row r="167" spans="1:23" x14ac:dyDescent="0.25">
      <c r="A167" s="29"/>
      <c r="B167" s="29"/>
      <c r="C167" s="29"/>
      <c r="D167" s="28"/>
      <c r="E167" s="90"/>
      <c r="F167" s="54"/>
      <c r="G167" s="116"/>
      <c r="H167" s="54"/>
      <c r="I167" s="116"/>
      <c r="J167" s="54"/>
      <c r="K167" s="46"/>
      <c r="L167" s="56"/>
      <c r="M167" s="92"/>
      <c r="N167" s="93"/>
      <c r="O167" s="33"/>
      <c r="P167" s="191"/>
      <c r="Q167" s="9"/>
      <c r="R167" s="104"/>
      <c r="S167" s="152"/>
      <c r="T167" s="136"/>
      <c r="U167" s="136"/>
      <c r="V167" s="112"/>
      <c r="W167" s="215"/>
    </row>
    <row r="168" spans="1:23" x14ac:dyDescent="0.25">
      <c r="A168" s="29"/>
      <c r="B168" s="29"/>
      <c r="C168" s="29"/>
      <c r="D168" s="28"/>
      <c r="E168" s="90"/>
      <c r="F168" s="54"/>
      <c r="G168" s="115"/>
      <c r="H168" s="53"/>
      <c r="I168" s="115"/>
      <c r="J168" s="53"/>
      <c r="K168" s="46"/>
      <c r="L168" s="57"/>
      <c r="M168" s="92"/>
      <c r="N168" s="93"/>
      <c r="O168" s="33"/>
      <c r="P168" s="191"/>
      <c r="Q168" s="145"/>
      <c r="R168" s="101"/>
      <c r="S168" s="152"/>
      <c r="T168" s="136"/>
      <c r="U168" s="136"/>
      <c r="V168" s="112"/>
      <c r="W168" s="215"/>
    </row>
    <row r="169" spans="1:23" x14ac:dyDescent="0.25">
      <c r="A169" s="29"/>
      <c r="B169" s="29"/>
      <c r="C169" s="29"/>
      <c r="D169" s="28"/>
      <c r="E169" s="90"/>
      <c r="F169" s="54"/>
      <c r="G169" s="118"/>
      <c r="H169" s="131"/>
      <c r="I169" s="118"/>
      <c r="J169" s="131"/>
      <c r="K169" s="46"/>
      <c r="L169" s="56"/>
      <c r="M169" s="92"/>
      <c r="N169" s="93"/>
      <c r="O169" s="50"/>
      <c r="P169" s="191"/>
      <c r="Q169" s="9"/>
      <c r="R169" s="199"/>
      <c r="S169" s="152"/>
      <c r="T169" s="136"/>
      <c r="U169" s="136"/>
      <c r="V169" s="112"/>
      <c r="W169" s="215"/>
    </row>
    <row r="170" spans="1:23" x14ac:dyDescent="0.25">
      <c r="A170" s="29"/>
      <c r="B170" s="29"/>
      <c r="C170" s="29"/>
      <c r="D170" s="28"/>
      <c r="E170" s="90"/>
      <c r="F170" s="54"/>
      <c r="G170" s="118"/>
      <c r="H170" s="131"/>
      <c r="I170" s="118"/>
      <c r="J170" s="131"/>
      <c r="K170" s="46"/>
      <c r="L170" s="56"/>
      <c r="M170" s="92"/>
      <c r="N170" s="93"/>
      <c r="O170" s="50"/>
      <c r="P170" s="191"/>
      <c r="Q170" s="9"/>
      <c r="R170" s="101"/>
      <c r="S170" s="192"/>
      <c r="T170" s="136"/>
      <c r="U170" s="136"/>
      <c r="V170" s="112"/>
      <c r="W170" s="215"/>
    </row>
    <row r="171" spans="1:23" x14ac:dyDescent="0.25">
      <c r="A171" s="29"/>
      <c r="B171" s="29"/>
      <c r="C171" s="29"/>
      <c r="D171" s="28"/>
      <c r="E171" s="90"/>
      <c r="F171" s="54"/>
      <c r="G171" s="118"/>
      <c r="H171" s="131"/>
      <c r="I171" s="118"/>
      <c r="J171" s="131"/>
      <c r="K171" s="46"/>
      <c r="L171" s="56"/>
      <c r="M171" s="92"/>
      <c r="N171" s="93"/>
      <c r="O171" s="33"/>
      <c r="P171" s="191"/>
      <c r="Q171" s="145"/>
      <c r="R171" s="101"/>
      <c r="S171" s="152"/>
      <c r="T171" s="136"/>
      <c r="U171" s="136"/>
      <c r="V171" s="112"/>
      <c r="W171" s="215"/>
    </row>
    <row r="172" spans="1:23" x14ac:dyDescent="0.25">
      <c r="A172" s="29"/>
      <c r="B172" s="29"/>
      <c r="C172" s="29"/>
      <c r="D172" s="28"/>
      <c r="E172" s="90"/>
      <c r="F172" s="54"/>
      <c r="G172" s="118"/>
      <c r="H172" s="131"/>
      <c r="I172" s="118"/>
      <c r="J172" s="131"/>
      <c r="K172" s="46"/>
      <c r="L172" s="56"/>
      <c r="M172" s="92"/>
      <c r="N172" s="93"/>
      <c r="O172" s="50"/>
      <c r="P172" s="191"/>
      <c r="Q172" s="145"/>
      <c r="R172" s="104"/>
      <c r="S172" s="192"/>
      <c r="T172" s="136"/>
      <c r="U172" s="136"/>
      <c r="V172" s="112"/>
      <c r="W172" s="215"/>
    </row>
    <row r="173" spans="1:23" x14ac:dyDescent="0.25">
      <c r="A173" s="29"/>
      <c r="B173" s="29"/>
      <c r="C173" s="29"/>
      <c r="D173" s="28"/>
      <c r="E173" s="90"/>
      <c r="F173" s="54"/>
      <c r="G173" s="118"/>
      <c r="H173" s="131"/>
      <c r="I173" s="118"/>
      <c r="J173" s="131"/>
      <c r="K173" s="46"/>
      <c r="L173" s="56"/>
      <c r="M173" s="92"/>
      <c r="N173" s="93"/>
      <c r="O173" s="50"/>
      <c r="P173" s="191"/>
      <c r="Q173" s="9"/>
      <c r="R173" s="104"/>
      <c r="S173" s="152"/>
      <c r="T173" s="136"/>
      <c r="U173" s="136"/>
      <c r="V173" s="112"/>
      <c r="W173" s="215"/>
    </row>
    <row r="174" spans="1:23" x14ac:dyDescent="0.25">
      <c r="A174" s="29"/>
      <c r="B174" s="29"/>
      <c r="C174" s="29"/>
      <c r="D174" s="28"/>
      <c r="E174" s="90"/>
      <c r="F174" s="54"/>
      <c r="G174" s="118"/>
      <c r="H174" s="131"/>
      <c r="I174" s="118"/>
      <c r="J174" s="131"/>
      <c r="K174" s="46"/>
      <c r="L174" s="56"/>
      <c r="M174" s="92"/>
      <c r="N174" s="93"/>
      <c r="O174" s="50"/>
      <c r="P174" s="191"/>
      <c r="Q174" s="9"/>
      <c r="R174" s="104"/>
      <c r="S174" s="152"/>
      <c r="T174" s="136"/>
      <c r="U174" s="136"/>
      <c r="V174" s="112"/>
      <c r="W174" s="215"/>
    </row>
    <row r="175" spans="1:23" x14ac:dyDescent="0.25">
      <c r="A175" s="29"/>
      <c r="B175" s="29"/>
      <c r="C175" s="29"/>
      <c r="D175" s="28"/>
      <c r="E175" s="90"/>
      <c r="F175" s="54"/>
      <c r="G175" s="115"/>
      <c r="H175" s="53"/>
      <c r="I175" s="115"/>
      <c r="J175" s="53"/>
      <c r="K175" s="46"/>
      <c r="L175" s="57"/>
      <c r="M175" s="92"/>
      <c r="N175" s="93"/>
      <c r="O175" s="50"/>
      <c r="P175" s="191"/>
      <c r="Q175" s="9"/>
      <c r="R175" s="104"/>
      <c r="S175" s="192"/>
      <c r="T175" s="136"/>
      <c r="U175" s="136"/>
      <c r="V175" s="112"/>
      <c r="W175" s="215"/>
    </row>
    <row r="176" spans="1:23" x14ac:dyDescent="0.25">
      <c r="A176" s="29"/>
      <c r="B176" s="29"/>
      <c r="C176" s="29"/>
      <c r="D176" s="28"/>
      <c r="E176" s="90"/>
      <c r="F176" s="54"/>
      <c r="G176" s="118"/>
      <c r="H176" s="131"/>
      <c r="I176" s="118"/>
      <c r="J176" s="131"/>
      <c r="K176" s="46"/>
      <c r="L176" s="56"/>
      <c r="M176" s="92"/>
      <c r="N176" s="93"/>
      <c r="O176" s="50"/>
      <c r="P176" s="191"/>
      <c r="Q176" s="9"/>
      <c r="R176" s="104"/>
      <c r="S176" s="152"/>
      <c r="T176" s="136"/>
      <c r="U176" s="136"/>
      <c r="V176" s="112"/>
      <c r="W176" s="215"/>
    </row>
    <row r="177" spans="1:23" x14ac:dyDescent="0.25">
      <c r="A177" s="29"/>
      <c r="B177" s="29"/>
      <c r="C177" s="29"/>
      <c r="D177" s="28"/>
      <c r="E177" s="90"/>
      <c r="F177" s="54"/>
      <c r="G177" s="118"/>
      <c r="H177" s="131"/>
      <c r="I177" s="118"/>
      <c r="J177" s="131"/>
      <c r="K177" s="46"/>
      <c r="L177" s="56"/>
      <c r="M177" s="92"/>
      <c r="N177" s="93"/>
      <c r="O177" s="50"/>
      <c r="P177" s="191"/>
      <c r="Q177" s="9"/>
      <c r="R177" s="101"/>
      <c r="S177" s="192"/>
      <c r="T177" s="136"/>
      <c r="U177" s="136"/>
      <c r="V177" s="112"/>
      <c r="W177" s="215"/>
    </row>
    <row r="178" spans="1:23" x14ac:dyDescent="0.25">
      <c r="A178" s="29"/>
      <c r="B178" s="29"/>
      <c r="C178" s="29"/>
      <c r="D178" s="28"/>
      <c r="E178" s="213"/>
      <c r="F178" s="53"/>
      <c r="G178" s="115"/>
      <c r="H178" s="53"/>
      <c r="I178" s="115"/>
      <c r="J178" s="53"/>
      <c r="K178" s="46"/>
      <c r="L178" s="57"/>
      <c r="M178" s="92"/>
      <c r="N178" s="93"/>
      <c r="O178" s="50"/>
      <c r="P178" s="191"/>
      <c r="Q178" s="145"/>
      <c r="R178" s="199"/>
      <c r="S178" s="192"/>
      <c r="T178" s="136"/>
      <c r="U178" s="136"/>
      <c r="V178" s="112"/>
      <c r="W178" s="215"/>
    </row>
    <row r="179" spans="1:23" x14ac:dyDescent="0.25">
      <c r="A179" s="29"/>
      <c r="B179" s="29"/>
      <c r="C179" s="29"/>
      <c r="D179" s="28"/>
      <c r="E179" s="90"/>
      <c r="F179" s="54"/>
      <c r="G179" s="118"/>
      <c r="H179" s="131"/>
      <c r="I179" s="118"/>
      <c r="J179" s="131"/>
      <c r="K179" s="46"/>
      <c r="L179" s="56"/>
      <c r="M179" s="92"/>
      <c r="N179" s="93"/>
      <c r="O179" s="50"/>
      <c r="P179" s="191"/>
      <c r="Q179" s="9"/>
      <c r="R179" s="104"/>
      <c r="S179" s="152"/>
      <c r="T179" s="136"/>
      <c r="U179" s="136"/>
      <c r="V179" s="112"/>
      <c r="W179" s="215"/>
    </row>
    <row r="180" spans="1:23" x14ac:dyDescent="0.25">
      <c r="A180" s="29"/>
      <c r="B180" s="29"/>
      <c r="C180" s="29"/>
      <c r="D180" s="28"/>
      <c r="E180" s="90"/>
      <c r="F180" s="54"/>
      <c r="G180" s="116"/>
      <c r="H180" s="54"/>
      <c r="I180" s="116"/>
      <c r="J180" s="54"/>
      <c r="K180" s="46"/>
      <c r="L180" s="56"/>
      <c r="M180" s="92"/>
      <c r="N180" s="93"/>
      <c r="O180" s="33"/>
      <c r="P180" s="191"/>
      <c r="Q180" s="145"/>
      <c r="R180" s="199"/>
      <c r="S180" s="192"/>
      <c r="T180" s="136"/>
      <c r="U180" s="136"/>
      <c r="V180" s="112"/>
      <c r="W180" s="215"/>
    </row>
    <row r="181" spans="1:23" x14ac:dyDescent="0.25">
      <c r="A181" s="29"/>
      <c r="B181" s="29"/>
      <c r="C181" s="29"/>
      <c r="D181" s="28"/>
      <c r="E181" s="90"/>
      <c r="F181" s="54"/>
      <c r="G181" s="118"/>
      <c r="H181" s="131"/>
      <c r="I181" s="118"/>
      <c r="J181" s="131"/>
      <c r="K181" s="46"/>
      <c r="L181" s="56"/>
      <c r="M181" s="92"/>
      <c r="N181" s="93"/>
      <c r="O181" s="50"/>
      <c r="P181" s="191"/>
      <c r="Q181" s="9"/>
      <c r="R181" s="104"/>
      <c r="S181" s="192"/>
      <c r="T181" s="136"/>
      <c r="U181" s="136"/>
      <c r="V181" s="112"/>
      <c r="W181" s="215"/>
    </row>
    <row r="182" spans="1:23" x14ac:dyDescent="0.25">
      <c r="A182" s="29"/>
      <c r="B182" s="29"/>
      <c r="C182" s="29"/>
      <c r="D182" s="28"/>
      <c r="E182" s="90"/>
      <c r="F182" s="54"/>
      <c r="G182" s="115"/>
      <c r="H182" s="53"/>
      <c r="I182" s="115"/>
      <c r="J182" s="53"/>
      <c r="K182" s="46"/>
      <c r="L182" s="57"/>
      <c r="M182" s="92"/>
      <c r="N182" s="93"/>
      <c r="O182" s="50"/>
      <c r="P182" s="191"/>
      <c r="Q182" s="145"/>
      <c r="R182" s="199"/>
      <c r="S182" s="152"/>
      <c r="T182" s="136"/>
      <c r="U182" s="136"/>
      <c r="V182" s="112"/>
      <c r="W182" s="215"/>
    </row>
    <row r="183" spans="1:23" x14ac:dyDescent="0.25">
      <c r="A183" s="29"/>
      <c r="B183" s="29"/>
      <c r="C183" s="29"/>
      <c r="D183" s="28"/>
      <c r="E183" s="90"/>
      <c r="F183" s="54"/>
      <c r="G183" s="115"/>
      <c r="H183" s="53"/>
      <c r="I183" s="115"/>
      <c r="J183" s="53"/>
      <c r="K183" s="46"/>
      <c r="L183" s="57"/>
      <c r="M183" s="92"/>
      <c r="N183" s="93"/>
      <c r="O183" s="50"/>
      <c r="P183" s="191"/>
      <c r="Q183" s="9"/>
      <c r="R183" s="101"/>
      <c r="S183" s="192"/>
      <c r="T183" s="136"/>
      <c r="U183" s="136"/>
      <c r="V183" s="112"/>
      <c r="W183" s="215"/>
    </row>
    <row r="184" spans="1:23" x14ac:dyDescent="0.25">
      <c r="A184" s="29"/>
      <c r="B184" s="29"/>
      <c r="C184" s="29"/>
      <c r="D184" s="28"/>
      <c r="E184" s="90"/>
      <c r="F184" s="54"/>
      <c r="G184" s="118"/>
      <c r="H184" s="131"/>
      <c r="I184" s="118"/>
      <c r="J184" s="131"/>
      <c r="K184" s="46"/>
      <c r="L184" s="56"/>
      <c r="M184" s="97"/>
      <c r="N184" s="98"/>
      <c r="O184" s="33"/>
      <c r="P184" s="191"/>
      <c r="Q184" s="9"/>
      <c r="R184" s="104"/>
      <c r="S184" s="152"/>
      <c r="T184" s="136"/>
      <c r="U184" s="136"/>
      <c r="V184" s="112"/>
      <c r="W184" s="215"/>
    </row>
    <row r="185" spans="1:23" x14ac:dyDescent="0.25">
      <c r="A185" s="29"/>
      <c r="B185" s="29"/>
      <c r="C185" s="29"/>
      <c r="D185" s="28"/>
      <c r="E185" s="213"/>
      <c r="F185" s="53"/>
      <c r="G185" s="115"/>
      <c r="H185" s="53"/>
      <c r="I185" s="115"/>
      <c r="J185" s="53"/>
      <c r="K185" s="46"/>
      <c r="L185" s="57"/>
      <c r="M185" s="92"/>
      <c r="N185" s="93"/>
      <c r="O185" s="33"/>
      <c r="P185" s="191"/>
      <c r="Q185" s="9"/>
      <c r="R185" s="104"/>
      <c r="S185" s="192"/>
      <c r="T185" s="136"/>
      <c r="U185" s="136"/>
      <c r="V185" s="112"/>
      <c r="W185" s="215"/>
    </row>
    <row r="186" spans="1:23" x14ac:dyDescent="0.25">
      <c r="A186" s="29"/>
      <c r="B186" s="29"/>
      <c r="C186" s="29"/>
      <c r="D186" s="28"/>
      <c r="E186" s="90"/>
      <c r="F186" s="54"/>
      <c r="G186" s="118"/>
      <c r="H186" s="131"/>
      <c r="I186" s="118"/>
      <c r="J186" s="131"/>
      <c r="K186" s="46"/>
      <c r="L186" s="56"/>
      <c r="M186" s="95"/>
      <c r="N186" s="214"/>
      <c r="O186" s="200"/>
      <c r="P186" s="191"/>
      <c r="Q186" s="9"/>
      <c r="R186" s="104"/>
      <c r="S186" s="192"/>
      <c r="T186" s="136"/>
      <c r="U186" s="136"/>
      <c r="V186" s="112"/>
      <c r="W186" s="215"/>
    </row>
    <row r="187" spans="1:23" x14ac:dyDescent="0.25">
      <c r="A187" s="29"/>
      <c r="B187" s="29"/>
      <c r="C187" s="29"/>
      <c r="D187" s="28"/>
      <c r="E187" s="90"/>
      <c r="F187" s="54"/>
      <c r="G187" s="116"/>
      <c r="H187" s="54"/>
      <c r="I187" s="116"/>
      <c r="J187" s="54"/>
      <c r="K187" s="46"/>
      <c r="L187" s="56"/>
      <c r="M187" s="95"/>
      <c r="N187" s="214"/>
      <c r="O187" s="200"/>
      <c r="P187" s="191"/>
      <c r="Q187" s="9"/>
      <c r="R187" s="101"/>
      <c r="S187" s="152"/>
      <c r="T187" s="136"/>
      <c r="U187" s="136"/>
      <c r="V187" s="112"/>
      <c r="W187" s="215"/>
    </row>
    <row r="188" spans="1:23" x14ac:dyDescent="0.25">
      <c r="A188" s="29"/>
      <c r="B188" s="29"/>
      <c r="C188" s="29"/>
      <c r="D188" s="28"/>
      <c r="E188" s="90"/>
      <c r="F188" s="54"/>
      <c r="G188" s="118"/>
      <c r="H188" s="131"/>
      <c r="I188" s="118"/>
      <c r="J188" s="131"/>
      <c r="K188" s="46"/>
      <c r="L188" s="56"/>
      <c r="M188" s="95"/>
      <c r="N188" s="214"/>
      <c r="O188" s="200"/>
      <c r="P188" s="191"/>
      <c r="Q188" s="145"/>
      <c r="R188" s="101"/>
      <c r="S188" s="152"/>
      <c r="T188" s="136"/>
      <c r="U188" s="136"/>
      <c r="V188" s="112"/>
      <c r="W188" s="215"/>
    </row>
    <row r="189" spans="1:23" x14ac:dyDescent="0.25">
      <c r="A189" s="29"/>
      <c r="B189" s="29"/>
      <c r="C189" s="29"/>
      <c r="D189" s="28"/>
      <c r="E189" s="90"/>
      <c r="F189" s="54"/>
      <c r="G189" s="118"/>
      <c r="H189" s="131"/>
      <c r="I189" s="118"/>
      <c r="J189" s="131"/>
      <c r="K189" s="46"/>
      <c r="L189" s="56"/>
      <c r="M189" s="95"/>
      <c r="N189" s="214"/>
      <c r="O189" s="200"/>
      <c r="P189" s="191"/>
      <c r="Q189" s="9"/>
      <c r="R189" s="104"/>
      <c r="S189" s="192"/>
      <c r="T189" s="136"/>
      <c r="U189" s="136"/>
      <c r="V189" s="112"/>
      <c r="W189" s="215"/>
    </row>
    <row r="190" spans="1:23" x14ac:dyDescent="0.25">
      <c r="A190" s="29"/>
      <c r="B190" s="29"/>
      <c r="C190" s="29"/>
      <c r="D190" s="28"/>
      <c r="E190" s="90"/>
      <c r="F190" s="54"/>
      <c r="G190" s="118"/>
      <c r="H190" s="131"/>
      <c r="I190" s="118"/>
      <c r="J190" s="131"/>
      <c r="K190" s="46"/>
      <c r="L190" s="56"/>
      <c r="M190" s="97"/>
      <c r="N190" s="98"/>
      <c r="O190" s="33"/>
      <c r="P190" s="191"/>
      <c r="Q190" s="9"/>
      <c r="R190" s="199"/>
      <c r="S190" s="192"/>
      <c r="T190" s="136"/>
      <c r="U190" s="136"/>
      <c r="V190" s="112"/>
      <c r="W190" s="215"/>
    </row>
    <row r="191" spans="1:23" x14ac:dyDescent="0.25">
      <c r="A191" s="29"/>
      <c r="B191" s="29"/>
      <c r="C191" s="29"/>
      <c r="D191" s="28"/>
      <c r="E191" s="213"/>
      <c r="F191" s="53"/>
      <c r="G191" s="115"/>
      <c r="H191" s="53"/>
      <c r="I191" s="115"/>
      <c r="J191" s="53"/>
      <c r="K191" s="46"/>
      <c r="L191" s="57"/>
      <c r="M191" s="92"/>
      <c r="N191" s="93"/>
      <c r="O191" s="50"/>
      <c r="P191" s="191"/>
      <c r="Q191" s="9"/>
      <c r="R191" s="101"/>
      <c r="S191" s="192"/>
      <c r="T191" s="136"/>
      <c r="U191" s="136"/>
      <c r="V191" s="112"/>
      <c r="W191" s="215"/>
    </row>
    <row r="192" spans="1:23" x14ac:dyDescent="0.25">
      <c r="A192" s="29"/>
      <c r="B192" s="29"/>
      <c r="C192" s="29"/>
      <c r="D192" s="28"/>
      <c r="E192" s="90"/>
      <c r="F192" s="54"/>
      <c r="G192" s="118"/>
      <c r="H192" s="131"/>
      <c r="I192" s="118"/>
      <c r="J192" s="131"/>
      <c r="K192" s="46"/>
      <c r="L192" s="56"/>
      <c r="M192" s="97"/>
      <c r="N192" s="98"/>
      <c r="O192" s="33"/>
      <c r="P192" s="191"/>
      <c r="Q192" s="9"/>
      <c r="R192" s="199"/>
      <c r="S192" s="192"/>
      <c r="T192" s="136"/>
      <c r="U192" s="136"/>
      <c r="V192" s="112"/>
      <c r="W192" s="215"/>
    </row>
    <row r="193" spans="1:23" x14ac:dyDescent="0.25">
      <c r="A193" s="29"/>
      <c r="B193" s="29"/>
      <c r="C193" s="29"/>
      <c r="D193" s="28"/>
      <c r="E193" s="213"/>
      <c r="F193" s="53"/>
      <c r="G193" s="118"/>
      <c r="H193" s="131"/>
      <c r="I193" s="118"/>
      <c r="J193" s="131"/>
      <c r="K193" s="46"/>
      <c r="L193" s="56"/>
      <c r="M193" s="97"/>
      <c r="N193" s="98"/>
      <c r="O193" s="33"/>
      <c r="P193" s="191"/>
      <c r="Q193" s="9"/>
      <c r="R193" s="101"/>
      <c r="S193" s="152"/>
      <c r="T193" s="136"/>
      <c r="U193" s="136"/>
      <c r="V193" s="112"/>
      <c r="W193" s="215"/>
    </row>
    <row r="194" spans="1:23" x14ac:dyDescent="0.25">
      <c r="A194" s="29"/>
      <c r="B194" s="29"/>
      <c r="C194" s="29"/>
      <c r="D194" s="28"/>
      <c r="E194" s="213"/>
      <c r="F194" s="53"/>
      <c r="G194" s="118"/>
      <c r="H194" s="131"/>
      <c r="I194" s="118"/>
      <c r="J194" s="131"/>
      <c r="K194" s="46"/>
      <c r="L194" s="56"/>
      <c r="M194" s="92"/>
      <c r="N194" s="93"/>
      <c r="O194" s="50"/>
      <c r="P194" s="191"/>
      <c r="Q194" s="145"/>
      <c r="R194" s="104"/>
      <c r="S194" s="192"/>
      <c r="T194" s="136"/>
      <c r="U194" s="136"/>
      <c r="V194" s="112"/>
      <c r="W194" s="215"/>
    </row>
    <row r="195" spans="1:23" x14ac:dyDescent="0.25">
      <c r="A195" s="29"/>
      <c r="B195" s="29"/>
      <c r="C195" s="29"/>
      <c r="D195" s="28"/>
      <c r="E195" s="90"/>
      <c r="F195" s="54"/>
      <c r="G195" s="118"/>
      <c r="H195" s="131"/>
      <c r="I195" s="118"/>
      <c r="J195" s="131"/>
      <c r="K195" s="46"/>
      <c r="L195" s="56"/>
      <c r="M195" s="97"/>
      <c r="N195" s="98"/>
      <c r="O195" s="33"/>
      <c r="P195" s="191"/>
      <c r="Q195" s="9"/>
      <c r="R195" s="104"/>
      <c r="S195" s="152"/>
      <c r="T195" s="136"/>
      <c r="U195" s="136"/>
      <c r="V195" s="112"/>
      <c r="W195" s="215"/>
    </row>
    <row r="196" spans="1:23" x14ac:dyDescent="0.25">
      <c r="A196" s="29"/>
      <c r="B196" s="29"/>
      <c r="C196" s="29"/>
      <c r="D196" s="28"/>
      <c r="E196" s="213"/>
      <c r="F196" s="53"/>
      <c r="G196" s="115"/>
      <c r="H196" s="53"/>
      <c r="I196" s="115"/>
      <c r="J196" s="53"/>
      <c r="K196" s="46"/>
      <c r="L196" s="57"/>
      <c r="M196" s="92"/>
      <c r="N196" s="93"/>
      <c r="O196" s="50"/>
      <c r="P196" s="191"/>
      <c r="Q196" s="9"/>
      <c r="R196" s="199"/>
      <c r="S196" s="152"/>
      <c r="T196" s="136"/>
      <c r="U196" s="136"/>
      <c r="V196" s="112"/>
      <c r="W196" s="215"/>
    </row>
    <row r="197" spans="1:23" x14ac:dyDescent="0.25">
      <c r="A197" s="29"/>
      <c r="B197" s="29"/>
      <c r="C197" s="29"/>
      <c r="D197" s="28"/>
      <c r="E197" s="90"/>
      <c r="F197" s="54"/>
      <c r="G197" s="118"/>
      <c r="H197" s="131"/>
      <c r="I197" s="118"/>
      <c r="J197" s="131"/>
      <c r="K197" s="46"/>
      <c r="L197" s="56"/>
      <c r="M197" s="92"/>
      <c r="N197" s="93"/>
      <c r="O197" s="50"/>
      <c r="P197" s="191"/>
      <c r="Q197" s="145"/>
      <c r="R197" s="101"/>
      <c r="S197" s="152"/>
      <c r="T197" s="136"/>
      <c r="U197" s="136"/>
      <c r="V197" s="112"/>
      <c r="W197" s="215"/>
    </row>
    <row r="198" spans="1:23" x14ac:dyDescent="0.25">
      <c r="A198" s="29"/>
      <c r="B198" s="29"/>
      <c r="C198" s="29"/>
      <c r="D198" s="28"/>
      <c r="E198" s="90"/>
      <c r="F198" s="54"/>
      <c r="G198" s="116"/>
      <c r="H198" s="54"/>
      <c r="I198" s="116"/>
      <c r="J198" s="54"/>
      <c r="K198" s="46"/>
      <c r="L198" s="58"/>
      <c r="M198" s="92"/>
      <c r="N198" s="93"/>
      <c r="O198" s="50"/>
      <c r="P198" s="191"/>
      <c r="Q198" s="145"/>
      <c r="R198" s="104"/>
      <c r="S198" s="152"/>
      <c r="T198" s="136"/>
      <c r="U198" s="136"/>
      <c r="V198" s="112"/>
      <c r="W198" s="215"/>
    </row>
    <row r="199" spans="1:23" x14ac:dyDescent="0.25">
      <c r="A199" s="29"/>
      <c r="B199" s="29"/>
      <c r="C199" s="29"/>
      <c r="D199" s="28"/>
      <c r="E199" s="90"/>
      <c r="F199" s="54"/>
      <c r="G199" s="118"/>
      <c r="H199" s="131"/>
      <c r="I199" s="118"/>
      <c r="J199" s="131"/>
      <c r="K199" s="46"/>
      <c r="L199" s="56"/>
      <c r="M199" s="92"/>
      <c r="N199" s="93"/>
      <c r="O199" s="50"/>
      <c r="P199" s="191"/>
      <c r="Q199" s="145"/>
      <c r="R199" s="101"/>
      <c r="S199" s="152"/>
      <c r="T199" s="136"/>
      <c r="U199" s="136"/>
      <c r="V199" s="112"/>
      <c r="W199" s="215"/>
    </row>
    <row r="200" spans="1:23" x14ac:dyDescent="0.25">
      <c r="A200" s="29"/>
      <c r="B200" s="29"/>
      <c r="C200" s="29"/>
      <c r="D200" s="28"/>
      <c r="E200" s="90"/>
      <c r="F200" s="54"/>
      <c r="G200" s="118"/>
      <c r="H200" s="131"/>
      <c r="I200" s="118"/>
      <c r="J200" s="131"/>
      <c r="K200" s="46"/>
      <c r="L200" s="56"/>
      <c r="M200" s="92"/>
      <c r="N200" s="93"/>
      <c r="O200" s="50"/>
      <c r="P200" s="191"/>
      <c r="Q200" s="145"/>
      <c r="R200" s="101"/>
      <c r="S200" s="152"/>
      <c r="T200" s="136"/>
      <c r="U200" s="136"/>
      <c r="V200" s="112"/>
      <c r="W200" s="215"/>
    </row>
    <row r="201" spans="1:23" x14ac:dyDescent="0.25">
      <c r="A201" s="29"/>
      <c r="B201" s="29"/>
      <c r="C201" s="29"/>
      <c r="D201" s="28"/>
      <c r="E201" s="90"/>
      <c r="F201" s="54"/>
      <c r="G201" s="118"/>
      <c r="H201" s="131"/>
      <c r="I201" s="118"/>
      <c r="J201" s="131"/>
      <c r="K201" s="46"/>
      <c r="L201" s="56"/>
      <c r="M201" s="97"/>
      <c r="N201" s="98"/>
      <c r="O201" s="33"/>
      <c r="P201" s="191"/>
      <c r="Q201" s="9"/>
      <c r="R201" s="101"/>
      <c r="S201" s="152"/>
      <c r="T201" s="136"/>
      <c r="U201" s="136"/>
      <c r="V201" s="112"/>
      <c r="W201" s="215"/>
    </row>
    <row r="202" spans="1:23" x14ac:dyDescent="0.25">
      <c r="A202" s="29"/>
      <c r="B202" s="29"/>
      <c r="C202" s="29"/>
      <c r="D202" s="28"/>
      <c r="E202" s="213"/>
      <c r="F202" s="53"/>
      <c r="G202" s="118"/>
      <c r="H202" s="131"/>
      <c r="I202" s="118"/>
      <c r="J202" s="131"/>
      <c r="K202" s="46"/>
      <c r="L202" s="56"/>
      <c r="M202" s="92"/>
      <c r="N202" s="93"/>
      <c r="O202" s="50"/>
      <c r="P202" s="191"/>
      <c r="Q202" s="9"/>
      <c r="R202" s="199"/>
      <c r="S202" s="152"/>
      <c r="T202" s="136"/>
      <c r="U202" s="136"/>
      <c r="V202" s="112"/>
      <c r="W202" s="215"/>
    </row>
    <row r="203" spans="1:23" x14ac:dyDescent="0.25">
      <c r="A203" s="29"/>
      <c r="B203" s="29"/>
      <c r="C203" s="29"/>
      <c r="D203" s="28"/>
      <c r="E203" s="90"/>
      <c r="F203" s="54"/>
      <c r="G203" s="118"/>
      <c r="H203" s="131"/>
      <c r="I203" s="118"/>
      <c r="J203" s="131"/>
      <c r="K203" s="46"/>
      <c r="L203" s="56"/>
      <c r="M203" s="92"/>
      <c r="N203" s="93"/>
      <c r="O203" s="50"/>
      <c r="P203" s="191"/>
      <c r="Q203" s="9"/>
      <c r="R203" s="199"/>
      <c r="S203" s="152"/>
      <c r="T203" s="136"/>
      <c r="U203" s="136"/>
      <c r="V203" s="112"/>
      <c r="W203" s="215"/>
    </row>
    <row r="204" spans="1:23" x14ac:dyDescent="0.25">
      <c r="A204" s="29"/>
      <c r="B204" s="29"/>
      <c r="C204" s="29"/>
      <c r="D204" s="28"/>
      <c r="E204" s="90"/>
      <c r="F204" s="54"/>
      <c r="G204" s="116"/>
      <c r="H204" s="54"/>
      <c r="I204" s="116"/>
      <c r="J204" s="54"/>
      <c r="K204" s="46"/>
      <c r="L204" s="58"/>
      <c r="M204" s="92"/>
      <c r="N204" s="93"/>
      <c r="O204" s="50"/>
      <c r="P204" s="191"/>
      <c r="Q204" s="9"/>
      <c r="R204" s="199"/>
      <c r="S204" s="152"/>
      <c r="T204" s="136"/>
      <c r="U204" s="136"/>
      <c r="V204" s="112"/>
      <c r="W204" s="215"/>
    </row>
    <row r="205" spans="1:23" x14ac:dyDescent="0.25">
      <c r="A205" s="29"/>
      <c r="B205" s="29"/>
      <c r="C205" s="29"/>
      <c r="D205" s="28"/>
      <c r="E205" s="90"/>
      <c r="F205" s="54"/>
      <c r="G205" s="118"/>
      <c r="H205" s="131"/>
      <c r="I205" s="118"/>
      <c r="J205" s="131"/>
      <c r="K205" s="46"/>
      <c r="L205" s="56"/>
      <c r="M205" s="97"/>
      <c r="N205" s="98"/>
      <c r="O205" s="33"/>
      <c r="P205" s="191"/>
      <c r="Q205" s="9"/>
      <c r="R205" s="101"/>
      <c r="S205" s="152"/>
      <c r="T205" s="136"/>
      <c r="U205" s="136"/>
      <c r="V205" s="112"/>
      <c r="W205" s="215"/>
    </row>
    <row r="206" spans="1:23" x14ac:dyDescent="0.25">
      <c r="A206" s="29"/>
      <c r="B206" s="29"/>
      <c r="C206" s="29"/>
      <c r="D206" s="28"/>
      <c r="E206" s="213"/>
      <c r="F206" s="53"/>
      <c r="G206" s="118"/>
      <c r="H206" s="131"/>
      <c r="I206" s="118"/>
      <c r="J206" s="131"/>
      <c r="K206" s="46"/>
      <c r="L206" s="56"/>
      <c r="M206" s="97"/>
      <c r="N206" s="98"/>
      <c r="O206" s="33"/>
      <c r="P206" s="191"/>
      <c r="Q206" s="9"/>
      <c r="R206" s="101"/>
      <c r="S206" s="152"/>
      <c r="T206" s="136"/>
      <c r="U206" s="136"/>
      <c r="V206" s="112"/>
      <c r="W206" s="215"/>
    </row>
    <row r="207" spans="1:23" x14ac:dyDescent="0.25">
      <c r="A207" s="29"/>
      <c r="B207" s="29"/>
      <c r="C207" s="29"/>
      <c r="D207" s="28"/>
      <c r="E207" s="213"/>
      <c r="F207" s="53"/>
      <c r="G207" s="118"/>
      <c r="H207" s="131"/>
      <c r="I207" s="118"/>
      <c r="J207" s="131"/>
      <c r="K207" s="46"/>
      <c r="L207" s="56"/>
      <c r="M207" s="97"/>
      <c r="N207" s="98"/>
      <c r="O207" s="33"/>
      <c r="P207" s="191"/>
      <c r="Q207" s="9"/>
      <c r="R207" s="199"/>
      <c r="S207" s="152"/>
      <c r="T207" s="136"/>
      <c r="U207" s="136"/>
      <c r="V207" s="112"/>
      <c r="W207" s="215"/>
    </row>
    <row r="208" spans="1:23" x14ac:dyDescent="0.25">
      <c r="A208" s="29"/>
      <c r="B208" s="29"/>
      <c r="C208" s="29"/>
      <c r="D208" s="28"/>
      <c r="E208" s="213"/>
      <c r="F208" s="53"/>
      <c r="G208" s="118"/>
      <c r="H208" s="131"/>
      <c r="I208" s="118"/>
      <c r="J208" s="131"/>
      <c r="K208" s="46"/>
      <c r="L208" s="56"/>
      <c r="M208" s="92"/>
      <c r="N208" s="93"/>
      <c r="O208" s="50"/>
      <c r="P208" s="191"/>
      <c r="Q208" s="9"/>
      <c r="R208" s="199"/>
      <c r="S208" s="152"/>
      <c r="T208" s="136"/>
      <c r="U208" s="136"/>
      <c r="V208" s="112"/>
      <c r="W208" s="215"/>
    </row>
    <row r="209" spans="1:23" x14ac:dyDescent="0.25">
      <c r="A209" s="29"/>
      <c r="B209" s="29"/>
      <c r="C209" s="29"/>
      <c r="D209" s="28"/>
      <c r="E209" s="90"/>
      <c r="F209" s="54"/>
      <c r="G209" s="118"/>
      <c r="H209" s="131"/>
      <c r="I209" s="118"/>
      <c r="J209" s="131"/>
      <c r="K209" s="46"/>
      <c r="L209" s="56"/>
      <c r="M209" s="97"/>
      <c r="N209" s="98"/>
      <c r="O209" s="33"/>
      <c r="P209" s="191"/>
      <c r="Q209" s="9"/>
      <c r="R209" s="101"/>
      <c r="S209" s="192"/>
      <c r="T209" s="136"/>
      <c r="U209" s="136"/>
      <c r="V209" s="112"/>
      <c r="W209" s="215"/>
    </row>
    <row r="210" spans="1:23" x14ac:dyDescent="0.25">
      <c r="A210" s="29"/>
      <c r="B210" s="29"/>
      <c r="C210" s="29"/>
      <c r="D210" s="28"/>
      <c r="E210" s="213"/>
      <c r="F210" s="53"/>
      <c r="G210" s="118"/>
      <c r="H210" s="131"/>
      <c r="I210" s="118"/>
      <c r="J210" s="131"/>
      <c r="K210" s="46"/>
      <c r="L210" s="56"/>
      <c r="M210" s="92"/>
      <c r="N210" s="93"/>
      <c r="O210" s="50"/>
      <c r="P210" s="191"/>
      <c r="Q210" s="9"/>
      <c r="R210" s="101"/>
      <c r="S210" s="152"/>
      <c r="T210" s="136"/>
      <c r="U210" s="136"/>
      <c r="V210" s="112"/>
      <c r="W210" s="215"/>
    </row>
    <row r="211" spans="1:23" x14ac:dyDescent="0.25">
      <c r="A211" s="29"/>
      <c r="B211" s="29"/>
      <c r="C211" s="29"/>
      <c r="D211" s="28"/>
      <c r="E211" s="90"/>
      <c r="F211" s="54"/>
      <c r="G211" s="118"/>
      <c r="H211" s="131"/>
      <c r="I211" s="118"/>
      <c r="J211" s="131"/>
      <c r="K211" s="46"/>
      <c r="L211" s="56"/>
      <c r="M211" s="97"/>
      <c r="N211" s="98"/>
      <c r="O211" s="33"/>
      <c r="P211" s="191"/>
      <c r="Q211" s="9"/>
      <c r="R211" s="101"/>
      <c r="S211" s="152"/>
      <c r="T211" s="136"/>
      <c r="U211" s="136"/>
      <c r="V211" s="112"/>
      <c r="W211" s="215"/>
    </row>
    <row r="212" spans="1:23" x14ac:dyDescent="0.25">
      <c r="A212" s="29"/>
      <c r="B212" s="29"/>
      <c r="C212" s="29"/>
      <c r="D212" s="28"/>
      <c r="E212" s="213"/>
      <c r="F212" s="53"/>
      <c r="G212" s="118"/>
      <c r="H212" s="131"/>
      <c r="I212" s="118"/>
      <c r="J212" s="131"/>
      <c r="K212" s="46"/>
      <c r="L212" s="56"/>
      <c r="M212" s="95"/>
      <c r="N212" s="214"/>
      <c r="O212" s="200"/>
      <c r="P212" s="191"/>
      <c r="Q212" s="9"/>
      <c r="R212" s="104"/>
      <c r="S212" s="152"/>
      <c r="T212" s="136"/>
      <c r="U212" s="136"/>
      <c r="V212" s="112"/>
      <c r="W212" s="215"/>
    </row>
    <row r="213" spans="1:23" x14ac:dyDescent="0.25">
      <c r="A213" s="29"/>
      <c r="B213" s="29"/>
      <c r="C213" s="29"/>
      <c r="D213" s="28"/>
      <c r="E213" s="90"/>
      <c r="F213" s="54"/>
      <c r="G213" s="118"/>
      <c r="H213" s="131"/>
      <c r="I213" s="118"/>
      <c r="J213" s="131"/>
      <c r="K213" s="46"/>
      <c r="L213" s="56"/>
      <c r="M213" s="95"/>
      <c r="N213" s="214"/>
      <c r="O213" s="200"/>
      <c r="P213" s="191"/>
      <c r="Q213" s="145"/>
      <c r="R213" s="199"/>
      <c r="S213" s="152"/>
      <c r="T213" s="136"/>
      <c r="U213" s="136"/>
      <c r="V213" s="112"/>
      <c r="W213" s="215"/>
    </row>
    <row r="214" spans="1:23" x14ac:dyDescent="0.25">
      <c r="A214" s="29"/>
      <c r="B214" s="29"/>
      <c r="C214" s="29"/>
      <c r="D214" s="28"/>
      <c r="E214" s="90"/>
      <c r="F214" s="54"/>
      <c r="G214" s="118"/>
      <c r="H214" s="131"/>
      <c r="I214" s="118"/>
      <c r="J214" s="131"/>
      <c r="K214" s="46"/>
      <c r="L214" s="56"/>
      <c r="M214" s="95"/>
      <c r="N214" s="214"/>
      <c r="O214" s="200"/>
      <c r="P214" s="191"/>
      <c r="Q214" s="145"/>
      <c r="R214" s="199"/>
      <c r="S214" s="152"/>
      <c r="T214" s="136"/>
      <c r="U214" s="136"/>
      <c r="V214" s="112"/>
      <c r="W214" s="215"/>
    </row>
    <row r="215" spans="1:23" x14ac:dyDescent="0.25">
      <c r="A215" s="29"/>
      <c r="B215" s="29"/>
      <c r="C215" s="29"/>
      <c r="D215" s="28"/>
      <c r="E215" s="90"/>
      <c r="F215" s="54"/>
      <c r="G215" s="118"/>
      <c r="H215" s="131"/>
      <c r="I215" s="118"/>
      <c r="J215" s="131"/>
      <c r="K215" s="46"/>
      <c r="L215" s="56"/>
      <c r="M215" s="97"/>
      <c r="N215" s="98"/>
      <c r="O215" s="33"/>
      <c r="P215" s="191"/>
      <c r="Q215" s="9"/>
      <c r="R215" s="101"/>
      <c r="S215" s="152"/>
      <c r="T215" s="136"/>
      <c r="U215" s="136"/>
      <c r="V215" s="112"/>
      <c r="W215" s="215"/>
    </row>
    <row r="216" spans="1:23" x14ac:dyDescent="0.25">
      <c r="A216" s="29"/>
      <c r="B216" s="29"/>
      <c r="C216" s="29"/>
      <c r="D216" s="28"/>
      <c r="G216" s="118"/>
      <c r="H216" s="131"/>
      <c r="I216" s="118"/>
      <c r="J216" s="131"/>
      <c r="K216" s="46"/>
      <c r="L216" s="56"/>
      <c r="M216" s="92"/>
      <c r="N216" s="93"/>
      <c r="O216" s="50"/>
      <c r="P216" s="191"/>
      <c r="Q216" s="145"/>
      <c r="R216" s="101"/>
      <c r="S216" s="152"/>
      <c r="T216" s="136"/>
      <c r="U216" s="136"/>
      <c r="V216" s="112"/>
      <c r="W216" s="215"/>
    </row>
    <row r="217" spans="1:23" x14ac:dyDescent="0.25">
      <c r="A217" s="29"/>
      <c r="B217" s="29"/>
      <c r="C217" s="29"/>
      <c r="D217" s="28"/>
      <c r="E217" s="90"/>
      <c r="F217" s="54"/>
      <c r="G217" s="118"/>
      <c r="H217" s="131"/>
      <c r="I217" s="118"/>
      <c r="J217" s="131"/>
      <c r="K217" s="46"/>
      <c r="L217" s="56"/>
      <c r="M217" s="92"/>
      <c r="N217" s="93"/>
      <c r="O217" s="50"/>
      <c r="P217" s="191"/>
      <c r="Q217" s="145"/>
      <c r="R217" s="199"/>
      <c r="S217" s="152"/>
      <c r="T217" s="136"/>
      <c r="U217" s="136"/>
      <c r="V217" s="112"/>
      <c r="W217" s="215"/>
    </row>
    <row r="218" spans="1:23" x14ac:dyDescent="0.25">
      <c r="A218" s="29"/>
      <c r="B218" s="29"/>
      <c r="C218" s="29"/>
      <c r="D218" s="28"/>
      <c r="E218" s="90"/>
      <c r="F218" s="54"/>
      <c r="G218" s="115"/>
      <c r="H218" s="53"/>
      <c r="I218" s="115"/>
      <c r="J218" s="53"/>
      <c r="K218" s="46"/>
      <c r="L218" s="57"/>
      <c r="M218" s="92"/>
      <c r="N218" s="93"/>
      <c r="O218" s="50"/>
      <c r="P218" s="191"/>
      <c r="Q218" s="9"/>
      <c r="R218" s="104"/>
      <c r="S218" s="152"/>
      <c r="T218" s="136"/>
      <c r="U218" s="136"/>
      <c r="V218" s="112"/>
      <c r="W218" s="215"/>
    </row>
    <row r="219" spans="1:23" x14ac:dyDescent="0.25">
      <c r="A219" s="29"/>
      <c r="B219" s="29"/>
      <c r="C219" s="29"/>
      <c r="D219" s="28"/>
      <c r="E219" s="90"/>
      <c r="F219" s="54"/>
      <c r="G219" s="118"/>
      <c r="H219" s="131"/>
      <c r="I219" s="118"/>
      <c r="J219" s="131"/>
      <c r="K219" s="46"/>
      <c r="L219" s="56"/>
      <c r="M219" s="97"/>
      <c r="N219" s="98"/>
      <c r="O219" s="33"/>
      <c r="P219" s="191"/>
      <c r="Q219" s="9"/>
      <c r="R219" s="101"/>
      <c r="S219" s="152"/>
      <c r="T219" s="136"/>
      <c r="U219" s="136"/>
      <c r="V219" s="112"/>
      <c r="W219" s="215"/>
    </row>
    <row r="220" spans="1:23" x14ac:dyDescent="0.25">
      <c r="A220" s="29"/>
      <c r="B220" s="29"/>
      <c r="C220" s="29"/>
      <c r="D220" s="28"/>
      <c r="E220" s="213"/>
      <c r="F220" s="53"/>
      <c r="G220" s="118"/>
      <c r="H220" s="131"/>
      <c r="I220" s="118"/>
      <c r="J220" s="131"/>
      <c r="K220" s="46"/>
      <c r="L220" s="56"/>
      <c r="M220" s="97"/>
      <c r="N220" s="98"/>
      <c r="O220" s="33"/>
      <c r="P220" s="191"/>
      <c r="Q220" s="9"/>
      <c r="R220" s="199"/>
      <c r="S220" s="152"/>
      <c r="T220" s="136"/>
      <c r="U220" s="136"/>
      <c r="V220" s="112"/>
      <c r="W220" s="215"/>
    </row>
    <row r="221" spans="1:23" x14ac:dyDescent="0.25">
      <c r="A221" s="29"/>
      <c r="B221" s="29"/>
      <c r="C221" s="29"/>
      <c r="D221" s="28"/>
      <c r="E221" s="90"/>
      <c r="F221" s="54"/>
      <c r="G221" s="118"/>
      <c r="H221" s="131"/>
      <c r="I221" s="118"/>
      <c r="J221" s="131"/>
      <c r="K221" s="46"/>
      <c r="L221" s="56"/>
      <c r="M221" s="97"/>
      <c r="N221" s="98"/>
      <c r="O221" s="33"/>
      <c r="P221" s="191"/>
      <c r="Q221" s="145"/>
      <c r="R221" s="104"/>
      <c r="S221" s="152"/>
      <c r="T221" s="136"/>
      <c r="U221" s="136"/>
      <c r="V221" s="112"/>
      <c r="W221" s="215"/>
    </row>
    <row r="222" spans="1:23" x14ac:dyDescent="0.25">
      <c r="A222" s="29"/>
      <c r="B222" s="29"/>
      <c r="C222" s="29"/>
      <c r="D222" s="28"/>
      <c r="E222" s="90"/>
      <c r="F222" s="54"/>
      <c r="G222" s="118"/>
      <c r="H222" s="131"/>
      <c r="I222" s="118"/>
      <c r="J222" s="131"/>
      <c r="K222" s="46"/>
      <c r="L222" s="56"/>
      <c r="M222" s="92"/>
      <c r="N222" s="93"/>
      <c r="O222" s="50"/>
      <c r="P222" s="191"/>
      <c r="Q222" s="9"/>
      <c r="R222" s="104"/>
      <c r="S222" s="152"/>
      <c r="T222" s="136"/>
      <c r="U222" s="136"/>
      <c r="V222" s="112"/>
      <c r="W222" s="215"/>
    </row>
    <row r="223" spans="1:23" x14ac:dyDescent="0.25">
      <c r="A223" s="29"/>
      <c r="B223" s="29"/>
      <c r="C223" s="29"/>
      <c r="D223" s="28"/>
      <c r="E223" s="90"/>
      <c r="F223" s="54"/>
      <c r="G223" s="118"/>
      <c r="H223" s="131"/>
      <c r="I223" s="118"/>
      <c r="J223" s="131"/>
      <c r="K223" s="46"/>
      <c r="L223" s="56"/>
      <c r="M223" s="92"/>
      <c r="N223" s="93"/>
      <c r="O223" s="50"/>
      <c r="P223" s="191"/>
      <c r="Q223" s="9"/>
      <c r="R223" s="104"/>
      <c r="S223" s="152"/>
      <c r="T223" s="136"/>
      <c r="U223" s="136"/>
      <c r="V223" s="112"/>
      <c r="W223" s="215"/>
    </row>
    <row r="224" spans="1:23" x14ac:dyDescent="0.25">
      <c r="A224" s="29"/>
      <c r="B224" s="29"/>
      <c r="C224" s="29"/>
      <c r="D224" s="28"/>
      <c r="E224" s="90"/>
      <c r="F224" s="54"/>
      <c r="G224" s="118"/>
      <c r="H224" s="131"/>
      <c r="I224" s="118"/>
      <c r="J224" s="131"/>
      <c r="K224" s="46"/>
      <c r="L224" s="56"/>
      <c r="M224" s="97"/>
      <c r="N224" s="98"/>
      <c r="O224" s="33"/>
      <c r="P224" s="191"/>
      <c r="Q224" s="9"/>
      <c r="R224" s="199"/>
      <c r="S224" s="192"/>
      <c r="T224" s="136"/>
      <c r="U224" s="136"/>
      <c r="V224" s="112"/>
      <c r="W224" s="215"/>
    </row>
    <row r="225" spans="1:23" x14ac:dyDescent="0.25">
      <c r="A225" s="29"/>
      <c r="B225" s="29"/>
      <c r="C225" s="29"/>
      <c r="D225" s="28"/>
      <c r="E225" s="213"/>
      <c r="F225" s="53"/>
      <c r="G225" s="118"/>
      <c r="H225" s="131"/>
      <c r="I225" s="118"/>
      <c r="J225" s="131"/>
      <c r="K225" s="46"/>
      <c r="L225" s="56"/>
      <c r="M225" s="97"/>
      <c r="N225" s="98"/>
      <c r="O225" s="33"/>
      <c r="P225" s="191"/>
      <c r="Q225" s="9"/>
      <c r="R225" s="104"/>
      <c r="S225" s="152"/>
      <c r="T225" s="136"/>
      <c r="U225" s="136"/>
      <c r="V225" s="112"/>
      <c r="W225" s="215"/>
    </row>
    <row r="226" spans="1:23" x14ac:dyDescent="0.25">
      <c r="A226" s="29"/>
      <c r="B226" s="29"/>
      <c r="C226" s="29"/>
      <c r="D226" s="28"/>
      <c r="E226" s="213"/>
      <c r="F226" s="53"/>
      <c r="G226" s="118"/>
      <c r="H226" s="131"/>
      <c r="I226" s="118"/>
      <c r="J226" s="131"/>
      <c r="K226" s="46"/>
      <c r="L226" s="56"/>
      <c r="M226" s="97"/>
      <c r="N226" s="98"/>
      <c r="O226" s="33"/>
      <c r="P226" s="191"/>
      <c r="Q226" s="9"/>
      <c r="R226" s="101"/>
      <c r="S226" s="152"/>
      <c r="T226" s="136"/>
      <c r="U226" s="136"/>
      <c r="V226" s="112"/>
      <c r="W226" s="215"/>
    </row>
    <row r="227" spans="1:23" x14ac:dyDescent="0.25">
      <c r="A227" s="29"/>
      <c r="B227" s="29"/>
      <c r="C227" s="29"/>
      <c r="D227" s="28"/>
      <c r="E227" s="213"/>
      <c r="F227" s="53"/>
      <c r="G227" s="118"/>
      <c r="H227" s="131"/>
      <c r="I227" s="118"/>
      <c r="J227" s="131"/>
      <c r="K227" s="46"/>
      <c r="L227" s="56"/>
      <c r="M227" s="92"/>
      <c r="N227" s="93"/>
      <c r="O227" s="50"/>
      <c r="P227" s="191"/>
      <c r="Q227" s="9"/>
      <c r="R227" s="199"/>
      <c r="S227" s="152"/>
      <c r="T227" s="136"/>
      <c r="U227" s="136"/>
      <c r="V227" s="112"/>
      <c r="W227" s="215"/>
    </row>
    <row r="228" spans="1:23" x14ac:dyDescent="0.25">
      <c r="A228" s="29"/>
      <c r="B228" s="29"/>
      <c r="C228" s="29"/>
      <c r="D228" s="28"/>
      <c r="E228" s="90"/>
      <c r="F228" s="54"/>
      <c r="G228" s="118"/>
      <c r="H228" s="131"/>
      <c r="I228" s="118"/>
      <c r="J228" s="131"/>
      <c r="K228" s="46"/>
      <c r="L228" s="56"/>
      <c r="M228" s="97"/>
      <c r="N228" s="98"/>
      <c r="O228" s="33"/>
      <c r="P228" s="191"/>
      <c r="Q228" s="9"/>
      <c r="R228" s="199"/>
      <c r="S228" s="152"/>
      <c r="T228" s="136"/>
      <c r="U228" s="136"/>
      <c r="V228" s="112"/>
      <c r="W228" s="215"/>
    </row>
    <row r="229" spans="1:23" x14ac:dyDescent="0.25">
      <c r="A229" s="29"/>
      <c r="B229" s="29"/>
      <c r="C229" s="29"/>
      <c r="D229" s="28"/>
      <c r="E229" s="90"/>
      <c r="F229" s="54"/>
      <c r="G229" s="118"/>
      <c r="H229" s="131"/>
      <c r="I229" s="118"/>
      <c r="J229" s="131"/>
      <c r="K229" s="46"/>
      <c r="L229" s="56"/>
      <c r="M229" s="92"/>
      <c r="N229" s="93"/>
      <c r="O229" s="50"/>
      <c r="P229" s="191"/>
      <c r="Q229" s="145"/>
      <c r="R229" s="199"/>
      <c r="S229" s="192"/>
      <c r="T229" s="136"/>
      <c r="U229" s="136"/>
      <c r="V229" s="112"/>
      <c r="W229" s="215"/>
    </row>
    <row r="230" spans="1:23" x14ac:dyDescent="0.25">
      <c r="A230" s="29"/>
      <c r="B230" s="29"/>
      <c r="C230" s="29"/>
      <c r="D230" s="28"/>
      <c r="E230" s="90"/>
      <c r="F230" s="54"/>
      <c r="G230" s="118"/>
      <c r="H230" s="131"/>
      <c r="I230" s="118"/>
      <c r="J230" s="131"/>
      <c r="K230" s="46"/>
      <c r="L230" s="56"/>
      <c r="M230" s="92"/>
      <c r="N230" s="93"/>
      <c r="O230" s="50"/>
      <c r="P230" s="191"/>
      <c r="Q230" s="145"/>
      <c r="R230" s="104"/>
      <c r="S230" s="152"/>
      <c r="T230" s="136"/>
      <c r="U230" s="136"/>
      <c r="V230" s="112"/>
      <c r="W230" s="215"/>
    </row>
    <row r="231" spans="1:23" x14ac:dyDescent="0.25">
      <c r="A231" s="29"/>
      <c r="B231" s="29"/>
      <c r="C231" s="29"/>
      <c r="D231" s="28"/>
      <c r="E231" s="90"/>
      <c r="F231" s="54"/>
      <c r="G231" s="116"/>
      <c r="H231" s="54"/>
      <c r="I231" s="116"/>
      <c r="J231" s="54"/>
      <c r="K231" s="46"/>
      <c r="L231" s="56"/>
      <c r="M231" s="92"/>
      <c r="N231" s="93"/>
      <c r="O231" s="50"/>
      <c r="P231" s="191"/>
      <c r="Q231" s="9"/>
      <c r="R231" s="104"/>
      <c r="S231" s="192"/>
      <c r="T231" s="136"/>
      <c r="U231" s="136"/>
      <c r="V231" s="112"/>
      <c r="W231" s="215"/>
    </row>
    <row r="232" spans="1:23" x14ac:dyDescent="0.25">
      <c r="A232" s="29"/>
      <c r="B232" s="29"/>
      <c r="C232" s="29"/>
      <c r="D232" s="28"/>
      <c r="E232" s="90"/>
      <c r="F232" s="54"/>
      <c r="G232" s="118"/>
      <c r="H232" s="131"/>
      <c r="I232" s="118"/>
      <c r="J232" s="131"/>
      <c r="K232" s="46"/>
      <c r="L232" s="56"/>
      <c r="M232" s="92"/>
      <c r="N232" s="93"/>
      <c r="O232" s="50"/>
      <c r="P232" s="191"/>
      <c r="Q232" s="145"/>
      <c r="R232" s="104"/>
      <c r="S232" s="152"/>
      <c r="T232" s="136"/>
      <c r="U232" s="136"/>
      <c r="V232" s="112"/>
      <c r="W232" s="215"/>
    </row>
    <row r="233" spans="1:23" x14ac:dyDescent="0.25">
      <c r="A233" s="29"/>
      <c r="B233" s="29"/>
      <c r="C233" s="29"/>
      <c r="D233" s="28"/>
      <c r="E233" s="90"/>
      <c r="F233" s="54"/>
      <c r="G233" s="118"/>
      <c r="H233" s="131"/>
      <c r="I233" s="118"/>
      <c r="J233" s="131"/>
      <c r="K233" s="46"/>
      <c r="L233" s="56"/>
      <c r="M233" s="92"/>
      <c r="N233" s="93"/>
      <c r="O233" s="50"/>
      <c r="P233" s="191"/>
      <c r="Q233" s="9"/>
      <c r="R233" s="104"/>
      <c r="S233" s="152"/>
      <c r="T233" s="136"/>
      <c r="U233" s="136"/>
      <c r="V233" s="112"/>
      <c r="W233" s="215"/>
    </row>
    <row r="234" spans="1:23" x14ac:dyDescent="0.25">
      <c r="A234" s="29"/>
      <c r="B234" s="29"/>
      <c r="C234" s="29"/>
      <c r="D234" s="28"/>
      <c r="E234" s="90"/>
      <c r="F234" s="54"/>
      <c r="G234" s="118"/>
      <c r="H234" s="131"/>
      <c r="I234" s="118"/>
      <c r="J234" s="131"/>
      <c r="K234" s="46"/>
      <c r="L234" s="56"/>
      <c r="M234" s="97"/>
      <c r="N234" s="98"/>
      <c r="O234" s="33"/>
      <c r="P234" s="191"/>
      <c r="Q234" s="9"/>
      <c r="R234" s="199"/>
      <c r="S234" s="152"/>
      <c r="T234" s="136"/>
      <c r="U234" s="136"/>
      <c r="V234" s="112"/>
      <c r="W234" s="215"/>
    </row>
    <row r="235" spans="1:23" x14ac:dyDescent="0.25">
      <c r="A235" s="29"/>
      <c r="B235" s="29"/>
      <c r="C235" s="29"/>
      <c r="D235" s="28"/>
      <c r="E235" s="213"/>
      <c r="F235" s="53"/>
      <c r="G235" s="118"/>
      <c r="H235" s="131"/>
      <c r="I235" s="118"/>
      <c r="J235" s="131"/>
      <c r="K235" s="46"/>
      <c r="L235" s="56"/>
      <c r="M235" s="97"/>
      <c r="N235" s="98"/>
      <c r="O235" s="33"/>
      <c r="P235" s="191"/>
      <c r="Q235" s="9"/>
      <c r="R235" s="199"/>
      <c r="S235" s="192"/>
      <c r="T235" s="136"/>
      <c r="U235" s="136"/>
      <c r="V235" s="112"/>
      <c r="W235" s="215"/>
    </row>
    <row r="236" spans="1:23" x14ac:dyDescent="0.25">
      <c r="A236" s="29"/>
      <c r="B236" s="29"/>
      <c r="C236" s="29"/>
      <c r="D236" s="28"/>
      <c r="E236" s="213"/>
      <c r="F236" s="53"/>
      <c r="G236" s="118"/>
      <c r="H236" s="131"/>
      <c r="I236" s="118"/>
      <c r="J236" s="131"/>
      <c r="K236" s="46"/>
      <c r="L236" s="56"/>
      <c r="M236" s="97"/>
      <c r="N236" s="98"/>
      <c r="O236" s="33"/>
      <c r="P236" s="191"/>
      <c r="Q236" s="9"/>
      <c r="R236" s="101"/>
      <c r="S236" s="152"/>
      <c r="T236" s="136"/>
      <c r="U236" s="136"/>
      <c r="V236" s="112"/>
      <c r="W236" s="215"/>
    </row>
    <row r="237" spans="1:23" x14ac:dyDescent="0.25">
      <c r="A237" s="29"/>
      <c r="B237" s="29"/>
      <c r="C237" s="29"/>
      <c r="D237" s="28"/>
      <c r="E237" s="90"/>
      <c r="F237" s="54"/>
      <c r="G237" s="118"/>
      <c r="H237" s="131"/>
      <c r="I237" s="118"/>
      <c r="J237" s="131"/>
      <c r="K237" s="46"/>
      <c r="L237" s="56"/>
      <c r="M237" s="97"/>
      <c r="N237" s="98"/>
      <c r="O237" s="33"/>
      <c r="P237" s="191"/>
      <c r="Q237" s="9"/>
      <c r="R237" s="104"/>
      <c r="S237" s="152"/>
      <c r="T237" s="136"/>
      <c r="U237" s="136"/>
      <c r="V237" s="112"/>
      <c r="W237" s="215"/>
    </row>
    <row r="238" spans="1:23" x14ac:dyDescent="0.25">
      <c r="A238" s="29"/>
      <c r="B238" s="29"/>
      <c r="C238" s="29"/>
      <c r="D238" s="28"/>
      <c r="G238" s="118"/>
      <c r="H238" s="131"/>
      <c r="I238" s="118"/>
      <c r="J238" s="131"/>
      <c r="K238" s="46"/>
      <c r="L238" s="56"/>
      <c r="M238" s="92"/>
      <c r="N238" s="93"/>
      <c r="O238" s="50"/>
      <c r="P238" s="191"/>
      <c r="Q238" s="9"/>
      <c r="R238" s="101"/>
      <c r="S238" s="192"/>
      <c r="T238" s="136"/>
      <c r="U238" s="136"/>
      <c r="V238" s="112"/>
      <c r="W238" s="215"/>
    </row>
    <row r="239" spans="1:23" x14ac:dyDescent="0.25">
      <c r="A239" s="29"/>
      <c r="B239" s="29"/>
      <c r="C239" s="29"/>
      <c r="D239" s="28"/>
      <c r="E239" s="90"/>
      <c r="F239" s="54"/>
      <c r="G239" s="118"/>
      <c r="H239" s="131"/>
      <c r="I239" s="118"/>
      <c r="J239" s="131"/>
      <c r="K239" s="46"/>
      <c r="L239" s="56"/>
      <c r="M239" s="97"/>
      <c r="N239" s="98"/>
      <c r="O239" s="33"/>
      <c r="P239" s="191"/>
      <c r="Q239" s="9"/>
      <c r="R239" s="101"/>
      <c r="S239" s="192"/>
      <c r="T239" s="136"/>
      <c r="U239" s="136"/>
      <c r="V239" s="112"/>
      <c r="W239" s="215"/>
    </row>
    <row r="240" spans="1:23" x14ac:dyDescent="0.25">
      <c r="A240" s="29"/>
      <c r="B240" s="29"/>
      <c r="C240" s="29"/>
      <c r="D240" s="28"/>
      <c r="E240" s="213"/>
      <c r="F240" s="53"/>
      <c r="G240" s="118"/>
      <c r="H240" s="131"/>
      <c r="I240" s="118"/>
      <c r="J240" s="131"/>
      <c r="K240" s="46"/>
      <c r="L240" s="56"/>
      <c r="M240" s="97"/>
      <c r="N240" s="98"/>
      <c r="O240" s="33"/>
      <c r="P240" s="191"/>
      <c r="Q240" s="9"/>
      <c r="R240" s="101"/>
      <c r="S240" s="152"/>
      <c r="T240" s="136"/>
      <c r="U240" s="136"/>
      <c r="V240" s="112"/>
      <c r="W240" s="215"/>
    </row>
    <row r="241" spans="1:23" x14ac:dyDescent="0.25">
      <c r="A241" s="29"/>
      <c r="B241" s="29"/>
      <c r="C241" s="29"/>
      <c r="D241" s="28"/>
      <c r="E241" s="213"/>
      <c r="F241" s="53"/>
      <c r="G241" s="118"/>
      <c r="H241" s="131"/>
      <c r="I241" s="118"/>
      <c r="J241" s="131"/>
      <c r="K241" s="46"/>
      <c r="L241" s="56"/>
      <c r="M241" s="92"/>
      <c r="N241" s="93"/>
      <c r="O241" s="50"/>
      <c r="P241" s="191"/>
      <c r="Q241" s="9"/>
      <c r="R241" s="101"/>
      <c r="S241" s="152"/>
      <c r="T241" s="136"/>
      <c r="U241" s="136"/>
      <c r="V241" s="112"/>
      <c r="W241" s="215"/>
    </row>
    <row r="242" spans="1:23" x14ac:dyDescent="0.25">
      <c r="A242" s="29"/>
      <c r="B242" s="29"/>
      <c r="C242" s="29"/>
      <c r="D242" s="28"/>
      <c r="E242" s="90"/>
      <c r="F242" s="54"/>
      <c r="G242" s="118"/>
      <c r="H242" s="131"/>
      <c r="I242" s="118"/>
      <c r="J242" s="131"/>
      <c r="K242" s="46"/>
      <c r="L242" s="56"/>
      <c r="M242" s="97"/>
      <c r="N242" s="98"/>
      <c r="O242" s="33"/>
      <c r="P242" s="191"/>
      <c r="Q242" s="145"/>
      <c r="R242" s="101"/>
      <c r="S242" s="192"/>
      <c r="T242" s="136"/>
      <c r="U242" s="136"/>
      <c r="V242" s="112"/>
      <c r="W242" s="215"/>
    </row>
    <row r="243" spans="1:23" x14ac:dyDescent="0.25">
      <c r="A243" s="29"/>
      <c r="B243" s="29"/>
      <c r="C243" s="29"/>
      <c r="D243" s="28"/>
      <c r="E243" s="213"/>
      <c r="F243" s="53"/>
      <c r="G243" s="118"/>
      <c r="H243" s="131"/>
      <c r="I243" s="118"/>
      <c r="J243" s="131"/>
      <c r="K243" s="46"/>
      <c r="L243" s="56"/>
      <c r="M243" s="97"/>
      <c r="N243" s="98"/>
      <c r="O243" s="33"/>
      <c r="P243" s="191"/>
      <c r="Q243" s="145"/>
      <c r="R243" s="101"/>
      <c r="S243" s="192"/>
      <c r="T243" s="136"/>
      <c r="U243" s="136"/>
      <c r="V243" s="112"/>
      <c r="W243" s="215"/>
    </row>
    <row r="244" spans="1:23" x14ac:dyDescent="0.25">
      <c r="A244" s="29"/>
      <c r="B244" s="29"/>
      <c r="C244" s="29"/>
      <c r="D244" s="28"/>
      <c r="E244" s="213"/>
      <c r="F244" s="53"/>
      <c r="G244" s="118"/>
      <c r="H244" s="131"/>
      <c r="I244" s="118"/>
      <c r="J244" s="131"/>
      <c r="K244" s="46"/>
      <c r="L244" s="56"/>
      <c r="M244" s="97"/>
      <c r="N244" s="98"/>
      <c r="O244" s="33"/>
      <c r="P244" s="191"/>
      <c r="Q244" s="9"/>
      <c r="R244" s="199"/>
      <c r="S244" s="152"/>
      <c r="T244" s="136"/>
      <c r="U244" s="136"/>
      <c r="V244" s="112"/>
      <c r="W244" s="215"/>
    </row>
    <row r="245" spans="1:23" x14ac:dyDescent="0.25">
      <c r="A245" s="29"/>
      <c r="B245" s="29"/>
      <c r="C245" s="29"/>
      <c r="D245" s="28"/>
      <c r="E245" s="213"/>
      <c r="F245" s="53"/>
      <c r="G245" s="118"/>
      <c r="H245" s="131"/>
      <c r="I245" s="118"/>
      <c r="J245" s="131"/>
      <c r="K245" s="46"/>
      <c r="L245" s="56"/>
      <c r="M245" s="97"/>
      <c r="N245" s="98"/>
      <c r="O245" s="33"/>
      <c r="P245" s="191"/>
      <c r="Q245" s="9"/>
      <c r="R245" s="104"/>
      <c r="S245" s="152"/>
      <c r="T245" s="136"/>
      <c r="U245" s="136"/>
      <c r="V245" s="112"/>
      <c r="W245" s="215"/>
    </row>
    <row r="246" spans="1:23" x14ac:dyDescent="0.25">
      <c r="A246" s="29"/>
      <c r="B246" s="29"/>
      <c r="C246" s="29"/>
      <c r="D246" s="28"/>
      <c r="E246" s="213"/>
      <c r="F246" s="53"/>
      <c r="G246" s="118"/>
      <c r="H246" s="131"/>
      <c r="I246" s="118"/>
      <c r="J246" s="131"/>
      <c r="K246" s="46"/>
      <c r="L246" s="56"/>
      <c r="M246" s="97"/>
      <c r="N246" s="98"/>
      <c r="O246" s="33"/>
      <c r="P246" s="191"/>
      <c r="Q246" s="9"/>
      <c r="R246" s="199"/>
      <c r="S246" s="192"/>
      <c r="T246" s="136"/>
      <c r="U246" s="136"/>
      <c r="V246" s="112"/>
      <c r="W246" s="215"/>
    </row>
    <row r="247" spans="1:23" x14ac:dyDescent="0.25">
      <c r="A247" s="29"/>
      <c r="B247" s="29"/>
      <c r="C247" s="29"/>
      <c r="D247" s="28"/>
      <c r="E247" s="213"/>
      <c r="F247" s="53"/>
      <c r="G247" s="118"/>
      <c r="H247" s="131"/>
      <c r="I247" s="118"/>
      <c r="J247" s="131"/>
      <c r="K247" s="46"/>
      <c r="L247" s="56"/>
      <c r="M247" s="97"/>
      <c r="N247" s="98"/>
      <c r="O247" s="33"/>
      <c r="P247" s="191"/>
      <c r="Q247" s="9"/>
      <c r="R247" s="199"/>
      <c r="S247" s="192"/>
      <c r="T247" s="136"/>
      <c r="U247" s="136"/>
      <c r="V247" s="112"/>
      <c r="W247" s="215"/>
    </row>
    <row r="248" spans="1:23" x14ac:dyDescent="0.25">
      <c r="A248" s="29"/>
      <c r="B248" s="29"/>
      <c r="C248" s="29"/>
      <c r="D248" s="28"/>
      <c r="E248" s="213"/>
      <c r="F248" s="53"/>
      <c r="G248" s="115"/>
      <c r="H248" s="53"/>
      <c r="I248" s="115"/>
      <c r="J248" s="53"/>
      <c r="K248" s="46"/>
      <c r="L248" s="57"/>
      <c r="M248" s="95"/>
      <c r="N248" s="214"/>
      <c r="O248" s="200"/>
      <c r="P248" s="191"/>
      <c r="Q248" s="9"/>
      <c r="R248" s="199"/>
      <c r="S248" s="192"/>
      <c r="T248" s="136"/>
      <c r="U248" s="136"/>
      <c r="V248" s="112"/>
      <c r="W248" s="215"/>
    </row>
    <row r="249" spans="1:23" x14ac:dyDescent="0.25">
      <c r="A249" s="29"/>
      <c r="B249" s="29"/>
      <c r="C249" s="29"/>
      <c r="D249" s="28"/>
      <c r="E249" s="90"/>
      <c r="F249" s="54"/>
      <c r="G249" s="118"/>
      <c r="H249" s="131"/>
      <c r="I249" s="118"/>
      <c r="J249" s="131"/>
      <c r="K249" s="46"/>
      <c r="L249" s="56"/>
      <c r="M249" s="95"/>
      <c r="N249" s="214"/>
      <c r="O249" s="200"/>
      <c r="P249" s="191"/>
      <c r="Q249" s="9"/>
      <c r="R249" s="101"/>
      <c r="S249" s="192"/>
      <c r="T249" s="136"/>
      <c r="U249" s="136"/>
      <c r="V249" s="112"/>
      <c r="W249" s="215"/>
    </row>
    <row r="250" spans="1:23" x14ac:dyDescent="0.25">
      <c r="A250" s="29"/>
      <c r="B250" s="29"/>
      <c r="C250" s="29"/>
      <c r="D250" s="28"/>
      <c r="E250" s="90"/>
      <c r="F250" s="54"/>
      <c r="G250" s="118"/>
      <c r="H250" s="131"/>
      <c r="I250" s="118"/>
      <c r="J250" s="131"/>
      <c r="K250" s="46"/>
      <c r="L250" s="56"/>
      <c r="M250" s="95"/>
      <c r="N250" s="214"/>
      <c r="O250" s="200"/>
      <c r="P250" s="191"/>
      <c r="Q250" s="9"/>
      <c r="R250" s="104"/>
      <c r="S250" s="192"/>
      <c r="T250" s="136"/>
      <c r="U250" s="136"/>
      <c r="V250" s="112"/>
      <c r="W250" s="215"/>
    </row>
    <row r="251" spans="1:23" x14ac:dyDescent="0.25">
      <c r="A251" s="29"/>
      <c r="B251" s="29"/>
      <c r="C251" s="29"/>
      <c r="D251" s="28"/>
      <c r="E251" s="213"/>
      <c r="F251" s="53"/>
      <c r="G251" s="118"/>
      <c r="H251" s="131"/>
      <c r="I251" s="118"/>
      <c r="J251" s="131"/>
      <c r="K251" s="46"/>
      <c r="L251" s="56"/>
      <c r="M251" s="95"/>
      <c r="N251" s="214"/>
      <c r="O251" s="200"/>
      <c r="P251" s="191"/>
      <c r="Q251" s="9"/>
      <c r="R251" s="199"/>
      <c r="S251" s="152"/>
      <c r="T251" s="136"/>
      <c r="U251" s="136"/>
      <c r="V251" s="112"/>
      <c r="W251" s="215"/>
    </row>
    <row r="252" spans="1:23" x14ac:dyDescent="0.25">
      <c r="A252" s="29"/>
      <c r="B252" s="29"/>
      <c r="C252" s="29"/>
      <c r="D252" s="28"/>
      <c r="E252" s="213"/>
      <c r="F252" s="53"/>
      <c r="G252" s="118"/>
      <c r="H252" s="131"/>
      <c r="I252" s="118"/>
      <c r="J252" s="131"/>
      <c r="K252" s="46"/>
      <c r="L252" s="56"/>
      <c r="M252" s="95"/>
      <c r="N252" s="214"/>
      <c r="O252" s="200"/>
      <c r="P252" s="191"/>
      <c r="Q252" s="9"/>
      <c r="R252" s="199"/>
      <c r="S252" s="192"/>
      <c r="T252" s="136"/>
      <c r="U252" s="136"/>
      <c r="V252" s="112"/>
      <c r="W252" s="215"/>
    </row>
    <row r="253" spans="1:23" x14ac:dyDescent="0.25">
      <c r="A253" s="29"/>
      <c r="B253" s="29"/>
      <c r="C253" s="29"/>
      <c r="D253" s="28"/>
      <c r="E253" s="90"/>
      <c r="F253" s="54"/>
      <c r="G253" s="118"/>
      <c r="H253" s="131"/>
      <c r="I253" s="118"/>
      <c r="J253" s="131"/>
      <c r="K253" s="43"/>
      <c r="L253" s="56"/>
      <c r="M253" s="95"/>
      <c r="N253" s="214"/>
      <c r="O253" s="200"/>
      <c r="P253" s="191"/>
      <c r="Q253" s="9"/>
      <c r="R253" s="199"/>
      <c r="S253" s="192"/>
      <c r="T253" s="136"/>
      <c r="U253" s="136"/>
      <c r="V253" s="112"/>
      <c r="W253" s="215"/>
    </row>
    <row r="254" spans="1:23" x14ac:dyDescent="0.25">
      <c r="A254" s="29"/>
      <c r="B254" s="29"/>
      <c r="C254" s="29"/>
      <c r="D254" s="28"/>
      <c r="E254" s="213"/>
      <c r="F254" s="53"/>
      <c r="G254" s="118"/>
      <c r="H254" s="131"/>
      <c r="I254" s="118"/>
      <c r="J254" s="131"/>
      <c r="K254" s="46"/>
      <c r="L254" s="56"/>
      <c r="M254" s="92"/>
      <c r="N254" s="93"/>
      <c r="O254" s="50"/>
      <c r="P254" s="191"/>
      <c r="Q254" s="9"/>
      <c r="R254" s="101"/>
      <c r="S254" s="192"/>
      <c r="T254" s="136"/>
      <c r="U254" s="136"/>
      <c r="V254" s="112"/>
      <c r="W254" s="215"/>
    </row>
    <row r="255" spans="1:23" x14ac:dyDescent="0.25">
      <c r="A255" s="29"/>
      <c r="B255" s="29"/>
      <c r="C255" s="29"/>
      <c r="D255" s="28"/>
      <c r="E255" s="90"/>
      <c r="F255" s="54"/>
      <c r="G255" s="116"/>
      <c r="H255" s="54"/>
      <c r="I255" s="116"/>
      <c r="J255" s="54"/>
      <c r="K255" s="46"/>
      <c r="L255" s="56"/>
      <c r="M255" s="92"/>
      <c r="N255" s="93"/>
      <c r="O255" s="33"/>
      <c r="P255" s="191"/>
      <c r="Q255" s="9"/>
      <c r="R255" s="101"/>
      <c r="S255" s="192"/>
      <c r="T255" s="192"/>
      <c r="U255" s="192"/>
      <c r="W255" s="215"/>
    </row>
    <row r="256" spans="1:23" x14ac:dyDescent="0.25">
      <c r="A256" s="29"/>
      <c r="B256" s="29"/>
      <c r="C256" s="29"/>
      <c r="D256" s="28"/>
      <c r="E256" s="90"/>
      <c r="F256" s="54"/>
      <c r="G256" s="118"/>
      <c r="H256" s="131"/>
      <c r="I256" s="118"/>
      <c r="J256" s="131"/>
      <c r="K256" s="46"/>
      <c r="L256" s="56"/>
      <c r="M256" s="92"/>
      <c r="N256" s="93"/>
      <c r="O256" s="50"/>
      <c r="P256" s="191"/>
      <c r="Q256" s="145"/>
      <c r="R256" s="101"/>
      <c r="S256" s="192"/>
      <c r="T256" s="136"/>
      <c r="U256" s="136"/>
      <c r="V256" s="112"/>
      <c r="W256" s="215"/>
    </row>
    <row r="257" spans="1:23" x14ac:dyDescent="0.25">
      <c r="A257" s="29"/>
      <c r="B257" s="29"/>
      <c r="C257" s="29"/>
      <c r="D257" s="28"/>
      <c r="E257" s="90"/>
      <c r="F257" s="54"/>
      <c r="G257" s="118"/>
      <c r="H257" s="131"/>
      <c r="I257" s="118"/>
      <c r="J257" s="131"/>
      <c r="K257" s="46"/>
      <c r="L257" s="56"/>
      <c r="M257" s="92"/>
      <c r="N257" s="93"/>
      <c r="O257" s="50"/>
      <c r="P257" s="191"/>
      <c r="Q257" s="9"/>
      <c r="R257" s="101"/>
      <c r="S257" s="152"/>
      <c r="T257" s="136"/>
      <c r="U257" s="136"/>
      <c r="V257" s="112"/>
      <c r="W257" s="215"/>
    </row>
    <row r="258" spans="1:23" x14ac:dyDescent="0.25">
      <c r="A258" s="29"/>
      <c r="B258" s="29"/>
      <c r="C258" s="29"/>
      <c r="D258" s="28"/>
      <c r="E258" s="90"/>
      <c r="F258" s="54"/>
      <c r="G258" s="118"/>
      <c r="H258" s="131"/>
      <c r="I258" s="118"/>
      <c r="J258" s="131"/>
      <c r="K258" s="46"/>
      <c r="L258" s="56"/>
      <c r="M258" s="92"/>
      <c r="N258" s="93"/>
      <c r="O258" s="33"/>
      <c r="P258" s="191"/>
      <c r="Q258" s="145"/>
      <c r="R258" s="199"/>
      <c r="S258" s="192"/>
      <c r="T258" s="136"/>
      <c r="U258" s="136"/>
      <c r="V258" s="112"/>
      <c r="W258" s="215"/>
    </row>
    <row r="259" spans="1:23" x14ac:dyDescent="0.25">
      <c r="A259" s="29"/>
      <c r="B259" s="29"/>
      <c r="C259" s="29"/>
      <c r="D259" s="28"/>
      <c r="E259" s="90"/>
      <c r="F259" s="54"/>
      <c r="G259" s="118"/>
      <c r="H259" s="131"/>
      <c r="I259" s="118"/>
      <c r="J259" s="131"/>
      <c r="K259" s="46"/>
      <c r="L259" s="56"/>
      <c r="M259" s="92"/>
      <c r="N259" s="93"/>
      <c r="O259" s="50"/>
      <c r="P259" s="191"/>
      <c r="Q259" s="9"/>
      <c r="R259" s="101"/>
      <c r="S259" s="152"/>
      <c r="T259" s="136"/>
      <c r="U259" s="136"/>
      <c r="V259" s="112"/>
      <c r="W259" s="215"/>
    </row>
    <row r="260" spans="1:23" x14ac:dyDescent="0.25">
      <c r="A260" s="29"/>
      <c r="B260" s="29"/>
      <c r="C260" s="29"/>
      <c r="D260" s="28"/>
      <c r="E260" s="90"/>
      <c r="F260" s="54"/>
      <c r="G260" s="118"/>
      <c r="H260" s="131"/>
      <c r="I260" s="118"/>
      <c r="J260" s="131"/>
      <c r="K260" s="46"/>
      <c r="L260" s="56"/>
      <c r="M260" s="92"/>
      <c r="N260" s="93"/>
      <c r="O260" s="50"/>
      <c r="P260" s="191"/>
      <c r="Q260" s="9"/>
      <c r="R260" s="199"/>
      <c r="S260" s="192"/>
      <c r="T260" s="136"/>
      <c r="U260" s="136"/>
      <c r="V260" s="112"/>
      <c r="W260" s="215"/>
    </row>
    <row r="261" spans="1:23" x14ac:dyDescent="0.25">
      <c r="A261" s="29"/>
      <c r="B261" s="29"/>
      <c r="C261" s="29"/>
      <c r="D261" s="28"/>
      <c r="E261" s="90"/>
      <c r="F261" s="54"/>
      <c r="G261" s="115"/>
      <c r="H261" s="53"/>
      <c r="I261" s="115"/>
      <c r="J261" s="53"/>
      <c r="K261" s="46"/>
      <c r="L261" s="57"/>
      <c r="M261" s="92"/>
      <c r="N261" s="93"/>
      <c r="O261" s="50"/>
      <c r="P261" s="191"/>
      <c r="Q261" s="9"/>
      <c r="R261" s="101"/>
      <c r="S261" s="192"/>
      <c r="T261" s="136"/>
      <c r="U261" s="136"/>
      <c r="V261" s="112"/>
      <c r="W261" s="215"/>
    </row>
    <row r="262" spans="1:23" x14ac:dyDescent="0.25">
      <c r="A262" s="29"/>
      <c r="B262" s="29"/>
      <c r="C262" s="29"/>
      <c r="D262" s="28"/>
      <c r="E262" s="90"/>
      <c r="F262" s="54"/>
      <c r="G262" s="118"/>
      <c r="H262" s="131"/>
      <c r="I262" s="118"/>
      <c r="J262" s="131"/>
      <c r="K262" s="46"/>
      <c r="L262" s="56"/>
      <c r="M262" s="92"/>
      <c r="N262" s="93"/>
      <c r="O262" s="50"/>
      <c r="P262" s="191"/>
      <c r="Q262" s="9"/>
      <c r="R262" s="101"/>
      <c r="S262" s="192"/>
      <c r="T262" s="136"/>
      <c r="U262" s="136"/>
      <c r="V262" s="112"/>
      <c r="W262" s="215"/>
    </row>
    <row r="263" spans="1:23" x14ac:dyDescent="0.25">
      <c r="A263" s="29"/>
      <c r="B263" s="29"/>
      <c r="C263" s="29"/>
      <c r="D263" s="28"/>
      <c r="E263" s="90"/>
      <c r="F263" s="54"/>
      <c r="G263" s="118"/>
      <c r="H263" s="131"/>
      <c r="I263" s="118"/>
      <c r="J263" s="131"/>
      <c r="K263" s="46"/>
      <c r="L263" s="56"/>
      <c r="M263" s="92"/>
      <c r="N263" s="93"/>
      <c r="O263" s="50"/>
      <c r="P263" s="191"/>
      <c r="Q263" s="9"/>
      <c r="R263" s="104"/>
      <c r="S263" s="192"/>
      <c r="T263" s="136"/>
      <c r="U263" s="136"/>
      <c r="V263" s="112"/>
      <c r="W263" s="215"/>
    </row>
    <row r="264" spans="1:23" x14ac:dyDescent="0.25">
      <c r="A264" s="29"/>
      <c r="B264" s="29"/>
      <c r="C264" s="29"/>
      <c r="D264" s="28"/>
      <c r="E264" s="90"/>
      <c r="F264" s="54"/>
      <c r="G264" s="118"/>
      <c r="H264" s="131"/>
      <c r="I264" s="118"/>
      <c r="J264" s="131"/>
      <c r="K264" s="46"/>
      <c r="L264" s="56"/>
      <c r="M264" s="92"/>
      <c r="N264" s="93"/>
      <c r="O264" s="50"/>
      <c r="P264" s="191"/>
      <c r="Q264" s="9"/>
      <c r="R264" s="199"/>
      <c r="S264" s="192"/>
      <c r="T264" s="136"/>
      <c r="U264" s="136"/>
      <c r="V264" s="112"/>
      <c r="W264" s="215"/>
    </row>
    <row r="265" spans="1:23" x14ac:dyDescent="0.25">
      <c r="A265" s="29"/>
      <c r="B265" s="29"/>
      <c r="C265" s="29"/>
      <c r="D265" s="28"/>
      <c r="E265" s="90"/>
      <c r="F265" s="54"/>
      <c r="G265" s="118"/>
      <c r="H265" s="131"/>
      <c r="I265" s="118"/>
      <c r="J265" s="131"/>
      <c r="K265" s="46"/>
      <c r="L265" s="56"/>
      <c r="M265" s="92"/>
      <c r="N265" s="93"/>
      <c r="O265" s="50"/>
      <c r="P265" s="191"/>
      <c r="Q265" s="9"/>
      <c r="R265" s="199"/>
      <c r="S265" s="192"/>
      <c r="T265" s="136"/>
      <c r="U265" s="136"/>
      <c r="V265" s="112"/>
      <c r="W265" s="215"/>
    </row>
    <row r="266" spans="1:23" x14ac:dyDescent="0.25">
      <c r="A266" s="29"/>
      <c r="B266" s="29"/>
      <c r="C266" s="29"/>
      <c r="D266" s="28"/>
      <c r="E266" s="90"/>
      <c r="F266" s="54"/>
      <c r="G266" s="115"/>
      <c r="H266" s="53"/>
      <c r="I266" s="115"/>
      <c r="J266" s="53"/>
      <c r="K266" s="46"/>
      <c r="L266" s="57"/>
      <c r="M266" s="97"/>
      <c r="N266" s="98"/>
      <c r="O266" s="33"/>
      <c r="P266" s="191"/>
      <c r="Q266" s="9"/>
      <c r="R266" s="104"/>
      <c r="S266" s="192"/>
      <c r="T266" s="136"/>
      <c r="U266" s="136"/>
      <c r="V266" s="112"/>
      <c r="W266" s="215"/>
    </row>
    <row r="267" spans="1:23" x14ac:dyDescent="0.25">
      <c r="A267" s="29"/>
      <c r="B267" s="29"/>
      <c r="C267" s="29"/>
      <c r="D267" s="28"/>
      <c r="E267" s="213"/>
      <c r="F267" s="53"/>
      <c r="G267" s="116"/>
      <c r="H267" s="54"/>
      <c r="I267" s="116"/>
      <c r="J267" s="54"/>
      <c r="K267" s="46"/>
      <c r="L267" s="56"/>
      <c r="M267" s="92"/>
      <c r="N267" s="93"/>
      <c r="O267" s="33"/>
      <c r="P267" s="191"/>
      <c r="Q267" s="9"/>
      <c r="R267" s="199"/>
      <c r="S267" s="192"/>
      <c r="T267" s="136"/>
      <c r="U267" s="136"/>
      <c r="V267" s="112"/>
      <c r="W267" s="215"/>
    </row>
    <row r="268" spans="1:23" x14ac:dyDescent="0.25">
      <c r="A268" s="29"/>
      <c r="B268" s="29"/>
      <c r="C268" s="29"/>
      <c r="D268" s="28"/>
      <c r="E268" s="90"/>
      <c r="F268" s="54"/>
      <c r="G268" s="116"/>
      <c r="H268" s="54"/>
      <c r="I268" s="116"/>
      <c r="J268" s="54"/>
      <c r="K268" s="46"/>
      <c r="L268" s="56"/>
      <c r="M268" s="92"/>
      <c r="N268" s="93"/>
      <c r="O268" s="50"/>
      <c r="P268" s="191"/>
      <c r="Q268" s="9"/>
      <c r="R268" s="104"/>
      <c r="S268" s="152"/>
      <c r="T268" s="136"/>
      <c r="U268" s="136"/>
      <c r="V268" s="112"/>
      <c r="W268" s="215"/>
    </row>
    <row r="269" spans="1:23" x14ac:dyDescent="0.25">
      <c r="A269" s="29"/>
      <c r="B269" s="29"/>
      <c r="C269" s="29"/>
      <c r="D269" s="28"/>
      <c r="E269" s="90"/>
      <c r="F269" s="54"/>
      <c r="G269" s="118"/>
      <c r="H269" s="131"/>
      <c r="I269" s="118"/>
      <c r="J269" s="131"/>
      <c r="K269" s="46"/>
      <c r="L269" s="56"/>
      <c r="M269" s="92"/>
      <c r="N269" s="93"/>
      <c r="O269" s="50"/>
      <c r="P269" s="191"/>
      <c r="Q269" s="9"/>
      <c r="R269" s="101"/>
      <c r="S269" s="192"/>
      <c r="T269" s="136"/>
      <c r="U269" s="136"/>
      <c r="V269" s="112"/>
      <c r="W269" s="215"/>
    </row>
    <row r="270" spans="1:23" x14ac:dyDescent="0.25">
      <c r="A270" s="29"/>
      <c r="B270" s="29"/>
      <c r="C270" s="29"/>
      <c r="D270" s="28"/>
      <c r="E270" s="90"/>
      <c r="F270" s="54"/>
      <c r="G270" s="118"/>
      <c r="H270" s="131"/>
      <c r="I270" s="118"/>
      <c r="J270" s="131"/>
      <c r="K270" s="46"/>
      <c r="L270" s="56"/>
      <c r="M270" s="92"/>
      <c r="N270" s="93"/>
      <c r="O270" s="50"/>
      <c r="P270" s="191"/>
      <c r="Q270" s="9"/>
      <c r="R270" s="101"/>
      <c r="S270" s="192"/>
      <c r="T270" s="136"/>
      <c r="U270" s="136"/>
      <c r="V270" s="112"/>
      <c r="W270" s="215"/>
    </row>
    <row r="271" spans="1:23" x14ac:dyDescent="0.25">
      <c r="A271" s="29"/>
      <c r="B271" s="29"/>
      <c r="C271" s="29"/>
      <c r="D271" s="28"/>
      <c r="E271" s="90"/>
      <c r="F271" s="54"/>
      <c r="G271" s="118"/>
      <c r="H271" s="131"/>
      <c r="I271" s="118"/>
      <c r="J271" s="131"/>
      <c r="K271" s="46"/>
      <c r="L271" s="56"/>
      <c r="M271" s="92"/>
      <c r="N271" s="93"/>
      <c r="O271" s="50"/>
      <c r="P271" s="191"/>
      <c r="Q271" s="145"/>
      <c r="R271" s="101"/>
      <c r="S271" s="192"/>
      <c r="T271" s="136"/>
      <c r="U271" s="136"/>
      <c r="V271" s="112"/>
      <c r="W271" s="215"/>
    </row>
    <row r="272" spans="1:23" x14ac:dyDescent="0.25">
      <c r="A272" s="29"/>
      <c r="B272" s="29"/>
      <c r="C272" s="29"/>
      <c r="D272" s="28"/>
      <c r="E272" s="90"/>
      <c r="F272" s="54"/>
      <c r="G272" s="115"/>
      <c r="H272" s="53"/>
      <c r="I272" s="115"/>
      <c r="J272" s="53"/>
      <c r="K272" s="46"/>
      <c r="L272" s="56"/>
      <c r="M272" s="97"/>
      <c r="N272" s="98"/>
      <c r="O272" s="33"/>
      <c r="P272" s="191"/>
      <c r="Q272" s="145"/>
      <c r="R272" s="101"/>
      <c r="S272" s="192"/>
      <c r="T272" s="136"/>
      <c r="U272" s="136"/>
      <c r="V272" s="112"/>
      <c r="W272" s="215"/>
    </row>
    <row r="273" spans="1:23" x14ac:dyDescent="0.25">
      <c r="A273" s="29"/>
      <c r="B273" s="29"/>
      <c r="C273" s="29"/>
      <c r="D273" s="28"/>
      <c r="E273" s="90"/>
      <c r="F273" s="54"/>
      <c r="G273" s="118"/>
      <c r="H273" s="131"/>
      <c r="I273" s="118"/>
      <c r="J273" s="131"/>
      <c r="K273" s="46"/>
      <c r="L273" s="56"/>
      <c r="M273" s="97"/>
      <c r="N273" s="98"/>
      <c r="O273" s="33"/>
      <c r="P273" s="191"/>
      <c r="Q273" s="9"/>
      <c r="R273" s="101"/>
      <c r="S273" s="192"/>
      <c r="T273" s="136"/>
      <c r="U273" s="136"/>
      <c r="V273" s="112"/>
      <c r="W273" s="215"/>
    </row>
    <row r="274" spans="1:23" x14ac:dyDescent="0.25">
      <c r="A274" s="29"/>
      <c r="B274" s="29"/>
      <c r="C274" s="29"/>
      <c r="D274" s="28"/>
      <c r="G274" s="118"/>
      <c r="H274" s="131"/>
      <c r="I274" s="118"/>
      <c r="J274" s="131"/>
      <c r="K274" s="46"/>
      <c r="L274" s="56"/>
      <c r="M274" s="92"/>
      <c r="N274" s="93"/>
      <c r="O274" s="50"/>
      <c r="P274" s="191"/>
      <c r="Q274" s="9"/>
      <c r="R274" s="101"/>
      <c r="S274" s="192"/>
      <c r="T274" s="136"/>
      <c r="U274" s="136"/>
      <c r="V274" s="112"/>
      <c r="W274" s="215"/>
    </row>
    <row r="275" spans="1:23" x14ac:dyDescent="0.25">
      <c r="A275" s="29"/>
      <c r="B275" s="29"/>
      <c r="C275" s="29"/>
      <c r="D275" s="28"/>
      <c r="E275" s="90"/>
      <c r="F275" s="54"/>
      <c r="G275" s="118"/>
      <c r="H275" s="131"/>
      <c r="I275" s="118"/>
      <c r="J275" s="131"/>
      <c r="K275" s="46"/>
      <c r="L275" s="56"/>
      <c r="M275" s="92"/>
      <c r="N275" s="93"/>
      <c r="O275" s="50"/>
      <c r="P275" s="191"/>
      <c r="Q275" s="9"/>
      <c r="R275" s="101"/>
      <c r="S275" s="192"/>
      <c r="T275" s="136"/>
      <c r="U275" s="136"/>
      <c r="V275" s="112"/>
      <c r="W275" s="215"/>
    </row>
    <row r="276" spans="1:23" x14ac:dyDescent="0.25">
      <c r="A276" s="29"/>
      <c r="B276" s="29"/>
      <c r="C276" s="29"/>
      <c r="D276" s="28"/>
      <c r="E276" s="90"/>
      <c r="F276" s="54"/>
      <c r="G276" s="118"/>
      <c r="H276" s="131"/>
      <c r="I276" s="118"/>
      <c r="J276" s="131"/>
      <c r="K276" s="46"/>
      <c r="L276" s="56"/>
      <c r="M276" s="92"/>
      <c r="N276" s="93"/>
      <c r="O276" s="50"/>
      <c r="P276" s="191"/>
      <c r="Q276" s="9"/>
      <c r="R276" s="101"/>
      <c r="S276" s="192"/>
      <c r="T276" s="136"/>
      <c r="U276" s="136"/>
      <c r="V276" s="112"/>
      <c r="W276" s="215"/>
    </row>
    <row r="277" spans="1:23" x14ac:dyDescent="0.25">
      <c r="A277" s="29"/>
      <c r="B277" s="29"/>
      <c r="C277" s="29"/>
      <c r="D277" s="28"/>
      <c r="E277" s="90"/>
      <c r="F277" s="54"/>
      <c r="G277" s="118"/>
      <c r="H277" s="131"/>
      <c r="I277" s="118"/>
      <c r="J277" s="131"/>
      <c r="K277" s="46"/>
      <c r="L277" s="56"/>
      <c r="M277" s="99"/>
      <c r="N277" s="100"/>
      <c r="O277" s="35"/>
      <c r="P277" s="191"/>
      <c r="Q277" s="9"/>
      <c r="R277" s="101"/>
      <c r="S277" s="192"/>
      <c r="T277" s="136"/>
      <c r="U277" s="136"/>
      <c r="V277" s="112"/>
      <c r="W277" s="215"/>
    </row>
    <row r="278" spans="1:23" x14ac:dyDescent="0.25">
      <c r="A278" s="29"/>
      <c r="B278" s="29"/>
      <c r="C278" s="29"/>
      <c r="D278" s="28"/>
      <c r="E278" s="90"/>
      <c r="F278" s="54"/>
      <c r="G278" s="118"/>
      <c r="H278" s="131"/>
      <c r="I278" s="118"/>
      <c r="J278" s="131"/>
      <c r="K278" s="43"/>
      <c r="L278" s="56"/>
      <c r="M278" s="99"/>
      <c r="N278" s="100"/>
      <c r="O278" s="35"/>
      <c r="P278" s="191"/>
      <c r="Q278" s="9"/>
      <c r="R278" s="104"/>
      <c r="S278" s="192"/>
      <c r="T278" s="136"/>
      <c r="U278" s="136"/>
      <c r="V278" s="112"/>
      <c r="W278" s="215"/>
    </row>
    <row r="279" spans="1:23" x14ac:dyDescent="0.25">
      <c r="A279" s="190"/>
      <c r="B279" s="190"/>
      <c r="C279" s="190"/>
      <c r="D279" s="209"/>
      <c r="E279" s="213"/>
      <c r="F279" s="53"/>
      <c r="G279" s="116"/>
      <c r="H279" s="54"/>
      <c r="I279" s="116"/>
      <c r="J279" s="54"/>
      <c r="K279" s="43"/>
      <c r="L279" s="56"/>
      <c r="M279" s="99"/>
      <c r="N279" s="100"/>
      <c r="O279" s="35"/>
      <c r="P279" s="191"/>
      <c r="Q279" s="145"/>
      <c r="R279" s="104"/>
      <c r="S279" s="192"/>
      <c r="T279" s="136"/>
      <c r="U279" s="136"/>
      <c r="V279" s="112"/>
      <c r="W279" s="215"/>
    </row>
    <row r="280" spans="1:23" x14ac:dyDescent="0.25">
      <c r="A280" s="190"/>
      <c r="B280" s="190"/>
      <c r="C280" s="190"/>
      <c r="D280" s="209"/>
      <c r="E280" s="90"/>
      <c r="F280" s="54"/>
      <c r="G280" s="118"/>
      <c r="H280" s="131"/>
      <c r="I280" s="118"/>
      <c r="J280" s="131"/>
      <c r="K280" s="43"/>
      <c r="L280" s="56"/>
      <c r="M280" s="99"/>
      <c r="N280" s="100"/>
      <c r="O280" s="35"/>
      <c r="P280" s="191"/>
      <c r="Q280" s="9"/>
      <c r="R280" s="199"/>
      <c r="S280" s="192"/>
      <c r="T280" s="192"/>
      <c r="U280" s="192"/>
      <c r="V280" s="203"/>
      <c r="W280" s="215"/>
    </row>
    <row r="281" spans="1:23" x14ac:dyDescent="0.25">
      <c r="A281" s="190"/>
      <c r="B281" s="190"/>
      <c r="C281" s="190"/>
      <c r="D281" s="209"/>
      <c r="E281" s="213"/>
      <c r="F281" s="53"/>
      <c r="G281" s="118"/>
      <c r="H281" s="131"/>
      <c r="I281" s="118"/>
      <c r="J281" s="131"/>
      <c r="K281" s="43"/>
      <c r="L281" s="56"/>
      <c r="M281" s="95"/>
      <c r="N281" s="214"/>
      <c r="O281" s="200"/>
      <c r="P281" s="191"/>
      <c r="Q281" s="9"/>
      <c r="R281" s="199"/>
      <c r="S281" s="192"/>
      <c r="T281" s="152"/>
      <c r="U281" s="192"/>
      <c r="V281" s="203"/>
      <c r="W281" s="215"/>
    </row>
    <row r="282" spans="1:23" x14ac:dyDescent="0.25">
      <c r="A282" s="190"/>
      <c r="B282" s="190"/>
      <c r="C282" s="190"/>
      <c r="D282" s="209"/>
      <c r="E282" s="213"/>
      <c r="F282" s="53"/>
      <c r="G282" s="118"/>
      <c r="H282" s="131"/>
      <c r="I282" s="118"/>
      <c r="J282" s="131"/>
      <c r="K282" s="43"/>
      <c r="L282" s="56"/>
      <c r="M282" s="99"/>
      <c r="N282" s="100"/>
      <c r="O282" s="35"/>
      <c r="P282" s="191"/>
      <c r="Q282" s="9"/>
      <c r="R282" s="104"/>
      <c r="S282" s="192"/>
      <c r="T282" s="192"/>
      <c r="U282" s="192"/>
      <c r="V282" s="203"/>
      <c r="W282" s="215"/>
    </row>
    <row r="283" spans="1:23" x14ac:dyDescent="0.25">
      <c r="A283" s="190"/>
      <c r="B283" s="190"/>
      <c r="C283" s="190"/>
      <c r="D283" s="209"/>
      <c r="E283" s="213"/>
      <c r="F283" s="53"/>
      <c r="S283" s="192"/>
      <c r="T283" s="192"/>
      <c r="U283" s="192"/>
      <c r="W283" s="215"/>
    </row>
    <row r="284" spans="1:23" x14ac:dyDescent="0.25">
      <c r="S284" s="192"/>
      <c r="T284" s="192"/>
      <c r="U284" s="192"/>
      <c r="W284" s="215"/>
    </row>
  </sheetData>
  <mergeCells count="8">
    <mergeCell ref="S27:U27"/>
    <mergeCell ref="S43:U43"/>
    <mergeCell ref="A1:D1"/>
    <mergeCell ref="E1:H1"/>
    <mergeCell ref="M1:N1"/>
    <mergeCell ref="P1:Q1"/>
    <mergeCell ref="R1:R2"/>
    <mergeCell ref="S1:U1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AE66"/>
  <sheetViews>
    <sheetView workbookViewId="0">
      <selection activeCell="A19" sqref="A19:E19"/>
    </sheetView>
  </sheetViews>
  <sheetFormatPr defaultColWidth="8.85546875" defaultRowHeight="15" x14ac:dyDescent="0.25"/>
  <cols>
    <col min="1" max="1" width="10.7109375" style="151" customWidth="1"/>
    <col min="2" max="2" width="8.42578125" style="151" customWidth="1"/>
    <col min="3" max="3" width="21.5703125" style="151" customWidth="1"/>
    <col min="4" max="4" width="13.5703125" style="151" customWidth="1"/>
    <col min="5" max="5" width="8.85546875" style="151"/>
    <col min="6" max="6" width="8.85546875" style="189"/>
    <col min="7" max="8" width="8.85546875" style="151"/>
    <col min="9" max="9" width="24.42578125" style="189" customWidth="1"/>
    <col min="10" max="10" width="9.140625" style="189" customWidth="1"/>
    <col min="11" max="16384" width="8.85546875" style="189"/>
  </cols>
  <sheetData>
    <row r="1" spans="1:31" ht="18.75" x14ac:dyDescent="0.3">
      <c r="A1" s="193"/>
      <c r="B1" s="193"/>
      <c r="C1" s="193"/>
      <c r="D1" s="38" t="s">
        <v>157</v>
      </c>
      <c r="E1" s="193"/>
      <c r="G1" s="26"/>
      <c r="H1" s="26"/>
      <c r="I1" s="27"/>
      <c r="J1" s="26"/>
    </row>
    <row r="2" spans="1:31" x14ac:dyDescent="0.25">
      <c r="A2" s="73" t="s">
        <v>124</v>
      </c>
      <c r="B2" s="73"/>
      <c r="C2" s="75"/>
      <c r="D2" s="75"/>
      <c r="E2" s="75"/>
      <c r="F2" s="13"/>
      <c r="G2" s="16" t="s">
        <v>125</v>
      </c>
      <c r="H2" s="12"/>
      <c r="I2" s="24"/>
      <c r="J2" s="25"/>
      <c r="L2" s="189" t="s">
        <v>165</v>
      </c>
    </row>
    <row r="3" spans="1:31" x14ac:dyDescent="0.25">
      <c r="A3" s="74" t="s">
        <v>21</v>
      </c>
      <c r="B3" s="74" t="s">
        <v>0</v>
      </c>
      <c r="C3" s="74" t="s">
        <v>22</v>
      </c>
      <c r="D3" s="67" t="s">
        <v>23</v>
      </c>
      <c r="E3" s="70" t="s">
        <v>24</v>
      </c>
      <c r="G3" s="234" t="s">
        <v>21</v>
      </c>
      <c r="H3" s="234" t="s">
        <v>0</v>
      </c>
      <c r="I3" s="235" t="s">
        <v>25</v>
      </c>
      <c r="J3" s="236" t="s">
        <v>24</v>
      </c>
      <c r="L3" s="189" t="s">
        <v>159</v>
      </c>
    </row>
    <row r="4" spans="1:31" x14ac:dyDescent="0.25">
      <c r="A4" s="225">
        <v>5505</v>
      </c>
      <c r="B4" s="225" t="s">
        <v>18</v>
      </c>
      <c r="C4" s="162" t="s">
        <v>167</v>
      </c>
      <c r="D4" s="194">
        <v>32356</v>
      </c>
      <c r="E4" s="226">
        <v>0.107447</v>
      </c>
      <c r="F4" s="207"/>
      <c r="G4" s="225">
        <v>5515</v>
      </c>
      <c r="H4" s="225" t="s">
        <v>18</v>
      </c>
      <c r="I4" s="162" t="s">
        <v>174</v>
      </c>
      <c r="J4" s="226">
        <v>6.9596150000000003</v>
      </c>
      <c r="K4" s="77"/>
      <c r="L4" s="189" t="s">
        <v>166</v>
      </c>
      <c r="V4" s="197"/>
      <c r="W4" s="197"/>
      <c r="X4" s="197"/>
      <c r="Y4" s="197"/>
      <c r="Z4" s="197"/>
      <c r="AA4" s="197"/>
      <c r="AB4" s="197"/>
      <c r="AC4" s="197"/>
      <c r="AD4" s="197"/>
      <c r="AE4" s="197"/>
    </row>
    <row r="5" spans="1:31" x14ac:dyDescent="0.25">
      <c r="A5" s="225">
        <v>5516</v>
      </c>
      <c r="B5" s="225" t="s">
        <v>18</v>
      </c>
      <c r="C5" s="162" t="s">
        <v>141</v>
      </c>
      <c r="D5" s="194">
        <v>38446</v>
      </c>
      <c r="E5" s="226">
        <v>0.69050999999999996</v>
      </c>
      <c r="F5" s="207"/>
      <c r="G5" s="225">
        <v>5516</v>
      </c>
      <c r="H5" s="225" t="s">
        <v>18</v>
      </c>
      <c r="I5" s="162" t="s">
        <v>152</v>
      </c>
      <c r="J5" s="226">
        <v>4.908E-3</v>
      </c>
      <c r="K5" s="77"/>
      <c r="L5" s="189" t="s">
        <v>123</v>
      </c>
      <c r="V5" s="197"/>
      <c r="W5" s="197"/>
      <c r="X5" s="197"/>
      <c r="Y5" s="197"/>
      <c r="Z5" s="197"/>
      <c r="AA5" s="197"/>
      <c r="AB5" s="197"/>
      <c r="AC5" s="197"/>
      <c r="AD5" s="197"/>
      <c r="AE5" s="197"/>
    </row>
    <row r="6" spans="1:31" x14ac:dyDescent="0.25">
      <c r="A6" s="225">
        <v>5521</v>
      </c>
      <c r="B6" s="225" t="s">
        <v>18</v>
      </c>
      <c r="C6" s="162" t="s">
        <v>131</v>
      </c>
      <c r="D6" s="194">
        <v>38504</v>
      </c>
      <c r="E6" s="195">
        <v>3.8305400000000001</v>
      </c>
      <c r="F6" s="207"/>
      <c r="G6" s="225">
        <v>5626</v>
      </c>
      <c r="H6" s="225" t="s">
        <v>18</v>
      </c>
      <c r="I6" s="162" t="s">
        <v>175</v>
      </c>
      <c r="J6" s="226">
        <v>2.391022</v>
      </c>
      <c r="K6" s="77"/>
      <c r="L6" s="189" t="s">
        <v>176</v>
      </c>
      <c r="V6" s="197"/>
      <c r="W6" s="197"/>
      <c r="X6" s="197"/>
      <c r="Y6" s="197"/>
      <c r="Z6" s="197"/>
      <c r="AA6" s="197"/>
      <c r="AB6" s="197"/>
      <c r="AC6" s="197"/>
      <c r="AD6" s="197"/>
      <c r="AE6" s="197"/>
    </row>
    <row r="7" spans="1:31" x14ac:dyDescent="0.25">
      <c r="A7" s="225">
        <v>5521</v>
      </c>
      <c r="B7" s="225" t="s">
        <v>18</v>
      </c>
      <c r="C7" s="162"/>
      <c r="D7" s="193">
        <v>26451</v>
      </c>
      <c r="E7" s="195">
        <v>7.6600390000000003</v>
      </c>
      <c r="F7" s="207"/>
      <c r="G7" s="193">
        <v>5628</v>
      </c>
      <c r="H7" s="193" t="s">
        <v>18</v>
      </c>
      <c r="I7" s="233" t="s">
        <v>152</v>
      </c>
      <c r="J7" s="226">
        <v>5.2092669999999996</v>
      </c>
      <c r="K7" s="77"/>
      <c r="M7" s="232" t="str">
        <f>_xlfn.CONCAT(O7, " CP ",P7, " Blk ",Q7)</f>
        <v>A20193 CP 75 Blk 5</v>
      </c>
      <c r="O7" s="231" t="s">
        <v>158</v>
      </c>
      <c r="P7" s="231">
        <v>75</v>
      </c>
      <c r="Q7" s="231">
        <v>5</v>
      </c>
      <c r="V7" s="197"/>
      <c r="W7" s="197"/>
      <c r="X7" s="197"/>
      <c r="Y7" s="197"/>
      <c r="Z7" s="197"/>
      <c r="AA7" s="197"/>
      <c r="AB7" s="197"/>
      <c r="AC7" s="197"/>
      <c r="AD7" s="197"/>
      <c r="AE7" s="197"/>
    </row>
    <row r="8" spans="1:31" x14ac:dyDescent="0.25">
      <c r="A8" s="225"/>
      <c r="B8" s="225"/>
      <c r="C8" s="162"/>
      <c r="D8" s="193"/>
      <c r="E8" s="226">
        <f>SUM(E6:E7)</f>
        <v>11.490579</v>
      </c>
      <c r="F8" s="207"/>
      <c r="G8" s="182" t="s">
        <v>115</v>
      </c>
      <c r="H8" s="173"/>
      <c r="I8" s="183"/>
      <c r="J8" s="177">
        <f>SUM(J4:J7)</f>
        <v>14.564812</v>
      </c>
      <c r="K8" s="77"/>
      <c r="L8" s="197"/>
      <c r="M8" s="197"/>
      <c r="N8" s="197"/>
      <c r="O8" s="197"/>
      <c r="P8" s="197"/>
      <c r="Q8" s="197"/>
      <c r="R8" s="197"/>
      <c r="S8" s="197"/>
      <c r="T8" s="197"/>
      <c r="U8" s="197"/>
      <c r="V8" s="197"/>
      <c r="W8" s="197"/>
      <c r="X8" s="197"/>
      <c r="Y8" s="197"/>
      <c r="Z8" s="197"/>
      <c r="AA8" s="197"/>
      <c r="AB8" s="197"/>
      <c r="AC8" s="197"/>
      <c r="AD8" s="197"/>
      <c r="AE8" s="197"/>
    </row>
    <row r="9" spans="1:31" x14ac:dyDescent="0.25">
      <c r="A9" s="225">
        <v>5522</v>
      </c>
      <c r="B9" s="225" t="s">
        <v>18</v>
      </c>
      <c r="C9" s="162" t="s">
        <v>132</v>
      </c>
      <c r="D9" s="194">
        <v>29891</v>
      </c>
      <c r="E9" s="226">
        <v>3.1358999999999998E-2</v>
      </c>
      <c r="F9" s="207"/>
      <c r="G9" s="189"/>
      <c r="H9" s="189"/>
      <c r="K9" s="77"/>
      <c r="L9" s="197"/>
      <c r="M9" s="197"/>
      <c r="N9" s="197"/>
      <c r="O9" s="197"/>
      <c r="P9" s="197"/>
      <c r="Q9" s="197"/>
      <c r="R9" s="197"/>
      <c r="S9" s="197"/>
      <c r="T9" s="197"/>
      <c r="U9" s="197"/>
      <c r="V9" s="197"/>
      <c r="W9" s="197"/>
      <c r="X9" s="197"/>
      <c r="Y9" s="197"/>
      <c r="Z9" s="197"/>
      <c r="AA9" s="197"/>
      <c r="AB9" s="197"/>
      <c r="AC9" s="197"/>
      <c r="AD9" s="197"/>
      <c r="AE9" s="197"/>
    </row>
    <row r="10" spans="1:31" x14ac:dyDescent="0.25">
      <c r="A10" s="225">
        <v>5620</v>
      </c>
      <c r="B10" s="225" t="s">
        <v>18</v>
      </c>
      <c r="C10" s="162" t="s">
        <v>173</v>
      </c>
      <c r="D10" s="194" t="s">
        <v>128</v>
      </c>
      <c r="E10" s="226">
        <v>0.46448899999999999</v>
      </c>
      <c r="F10" s="207"/>
      <c r="G10" s="189"/>
      <c r="H10" s="189"/>
      <c r="K10" s="77"/>
      <c r="L10" s="197"/>
      <c r="M10" s="197"/>
      <c r="N10" s="197"/>
      <c r="O10" s="197"/>
      <c r="P10" s="197"/>
      <c r="Q10" s="197"/>
      <c r="R10" s="197"/>
      <c r="S10" s="197"/>
      <c r="T10" s="197"/>
      <c r="U10" s="197"/>
      <c r="V10" s="197"/>
      <c r="W10" s="197"/>
      <c r="X10" s="197"/>
      <c r="Y10" s="197"/>
      <c r="Z10" s="197"/>
      <c r="AA10" s="197"/>
      <c r="AB10" s="197"/>
      <c r="AC10" s="197"/>
      <c r="AD10" s="197"/>
      <c r="AE10" s="197"/>
    </row>
    <row r="11" spans="1:31" x14ac:dyDescent="0.25">
      <c r="A11" s="225">
        <v>5621</v>
      </c>
      <c r="B11" s="225" t="s">
        <v>18</v>
      </c>
      <c r="C11" s="162" t="s">
        <v>130</v>
      </c>
      <c r="D11" s="194">
        <v>41426</v>
      </c>
      <c r="E11" s="226">
        <v>0.17985599999999999</v>
      </c>
      <c r="F11" s="207"/>
      <c r="K11" s="77"/>
      <c r="L11" s="197"/>
      <c r="M11" s="197"/>
      <c r="N11" s="197"/>
      <c r="O11" s="197"/>
      <c r="P11" s="197"/>
      <c r="Q11" s="197"/>
      <c r="R11" s="197"/>
      <c r="S11" s="197"/>
      <c r="T11" s="197"/>
      <c r="U11" s="197"/>
      <c r="V11" s="197"/>
      <c r="W11" s="197"/>
      <c r="X11" s="197"/>
      <c r="Y11" s="197"/>
      <c r="Z11" s="197"/>
      <c r="AA11" s="197"/>
      <c r="AB11" s="197"/>
      <c r="AC11" s="197"/>
      <c r="AD11" s="197"/>
      <c r="AE11" s="197"/>
    </row>
    <row r="12" spans="1:31" x14ac:dyDescent="0.25">
      <c r="A12" s="225">
        <v>5628</v>
      </c>
      <c r="B12" s="225" t="s">
        <v>18</v>
      </c>
      <c r="C12" s="162" t="s">
        <v>168</v>
      </c>
      <c r="D12" s="194">
        <v>39094</v>
      </c>
      <c r="E12" s="195">
        <v>0.22647500000000001</v>
      </c>
      <c r="F12" s="207"/>
      <c r="G12" s="227"/>
      <c r="H12" s="227"/>
      <c r="I12" s="148"/>
      <c r="J12" s="211"/>
      <c r="K12" s="77"/>
      <c r="L12" s="197"/>
      <c r="M12" s="197"/>
      <c r="N12" s="197"/>
      <c r="O12" s="197"/>
      <c r="P12" s="197"/>
      <c r="Q12" s="197"/>
      <c r="R12" s="197"/>
      <c r="S12" s="197"/>
      <c r="T12" s="197"/>
      <c r="U12" s="197"/>
      <c r="V12" s="197"/>
      <c r="W12" s="197"/>
      <c r="X12" s="197"/>
      <c r="Y12" s="197"/>
      <c r="Z12" s="197"/>
      <c r="AA12" s="197"/>
      <c r="AB12" s="197"/>
      <c r="AC12" s="197"/>
      <c r="AD12" s="197"/>
      <c r="AE12" s="197"/>
    </row>
    <row r="13" spans="1:31" x14ac:dyDescent="0.25">
      <c r="A13" s="225">
        <v>5628</v>
      </c>
      <c r="B13" s="225" t="s">
        <v>18</v>
      </c>
      <c r="C13" s="162" t="s">
        <v>169</v>
      </c>
      <c r="D13" s="194">
        <v>39506</v>
      </c>
      <c r="E13" s="195">
        <v>1.038303</v>
      </c>
      <c r="F13" s="207"/>
      <c r="G13" s="210"/>
      <c r="H13" s="210"/>
      <c r="I13" s="66"/>
      <c r="J13" s="211"/>
      <c r="K13" s="77"/>
      <c r="L13" s="197"/>
      <c r="M13" s="197"/>
      <c r="N13" s="197"/>
      <c r="O13" s="197"/>
      <c r="P13" s="197"/>
      <c r="Q13" s="197"/>
      <c r="R13" s="197"/>
      <c r="S13" s="197"/>
      <c r="T13" s="197"/>
      <c r="U13" s="197"/>
      <c r="V13" s="197"/>
      <c r="W13" s="197"/>
      <c r="X13" s="197"/>
      <c r="Y13" s="197"/>
      <c r="Z13" s="197"/>
      <c r="AA13" s="197"/>
      <c r="AB13" s="197"/>
      <c r="AC13" s="197"/>
      <c r="AD13" s="197"/>
      <c r="AE13" s="197"/>
    </row>
    <row r="14" spans="1:31" x14ac:dyDescent="0.25">
      <c r="A14" s="225"/>
      <c r="B14" s="225"/>
      <c r="C14" s="162"/>
      <c r="D14" s="194"/>
      <c r="E14" s="226">
        <f>SUM(E12:E13)</f>
        <v>1.264778</v>
      </c>
      <c r="F14" s="207"/>
      <c r="G14" s="210"/>
      <c r="H14" s="210"/>
      <c r="I14" s="66"/>
      <c r="J14" s="211"/>
      <c r="K14" s="77"/>
      <c r="L14" s="197"/>
      <c r="M14" s="197"/>
      <c r="N14" s="197"/>
      <c r="O14" s="197"/>
      <c r="P14" s="197"/>
      <c r="Q14" s="197"/>
      <c r="R14" s="197"/>
      <c r="S14" s="197"/>
      <c r="T14" s="197"/>
      <c r="U14" s="197"/>
      <c r="V14" s="197"/>
      <c r="W14" s="197"/>
      <c r="X14" s="197"/>
      <c r="Y14" s="197"/>
      <c r="Z14" s="197"/>
      <c r="AA14" s="197"/>
      <c r="AB14" s="197"/>
      <c r="AC14" s="197"/>
      <c r="AD14" s="197"/>
      <c r="AE14" s="197"/>
    </row>
    <row r="15" spans="1:31" x14ac:dyDescent="0.25">
      <c r="A15" s="225">
        <v>5629</v>
      </c>
      <c r="B15" s="225" t="s">
        <v>18</v>
      </c>
      <c r="C15" s="162" t="s">
        <v>170</v>
      </c>
      <c r="D15" s="194">
        <v>36342</v>
      </c>
      <c r="E15" s="226">
        <v>0.165298</v>
      </c>
      <c r="F15" s="207"/>
      <c r="G15" s="210"/>
      <c r="H15" s="196"/>
      <c r="I15" s="207"/>
      <c r="J15" s="211"/>
      <c r="K15" s="77"/>
      <c r="L15" s="197"/>
      <c r="M15" s="197"/>
      <c r="N15" s="197"/>
      <c r="O15" s="197"/>
      <c r="P15" s="197"/>
      <c r="Q15" s="197"/>
      <c r="R15" s="197"/>
      <c r="S15" s="197"/>
      <c r="T15" s="197"/>
      <c r="U15" s="197"/>
      <c r="V15" s="197"/>
      <c r="W15" s="197"/>
      <c r="X15" s="197"/>
      <c r="Y15" s="197"/>
      <c r="Z15" s="197"/>
      <c r="AA15" s="197"/>
      <c r="AB15" s="197"/>
      <c r="AC15" s="197"/>
      <c r="AD15" s="197"/>
      <c r="AE15" s="197"/>
    </row>
    <row r="16" spans="1:31" x14ac:dyDescent="0.25">
      <c r="A16" s="182" t="s">
        <v>115</v>
      </c>
      <c r="B16" s="180"/>
      <c r="C16" s="185"/>
      <c r="D16" s="184"/>
      <c r="E16" s="176">
        <f>SUM(E4:E5)+E8+E9+E10+E11+E14+E15</f>
        <v>14.394316</v>
      </c>
      <c r="F16" s="207"/>
      <c r="G16" s="210"/>
      <c r="H16" s="196"/>
      <c r="I16" s="210"/>
      <c r="J16" s="196"/>
      <c r="K16" s="207"/>
      <c r="L16" s="211"/>
      <c r="M16" s="197"/>
      <c r="N16" s="197"/>
      <c r="O16" s="197"/>
      <c r="P16" s="197"/>
      <c r="Q16" s="197"/>
      <c r="R16" s="197"/>
      <c r="S16" s="197"/>
      <c r="T16" s="197"/>
      <c r="U16" s="197"/>
      <c r="V16" s="197"/>
      <c r="W16" s="197"/>
      <c r="X16" s="197"/>
      <c r="Y16" s="197"/>
      <c r="Z16" s="197"/>
      <c r="AA16" s="197"/>
      <c r="AB16" s="197"/>
      <c r="AC16" s="197"/>
      <c r="AD16" s="197"/>
      <c r="AE16" s="197"/>
    </row>
    <row r="17" spans="1:31" x14ac:dyDescent="0.25">
      <c r="A17" s="225">
        <v>5927</v>
      </c>
      <c r="B17" s="225" t="s">
        <v>31</v>
      </c>
      <c r="C17" s="162" t="s">
        <v>171</v>
      </c>
      <c r="D17" s="194">
        <v>37394</v>
      </c>
      <c r="E17" s="226">
        <v>0.41282400000000002</v>
      </c>
      <c r="F17" s="207"/>
      <c r="G17" s="207"/>
      <c r="H17" s="196"/>
      <c r="I17" s="207"/>
      <c r="J17" s="68"/>
      <c r="K17" s="77"/>
      <c r="L17" s="197"/>
      <c r="M17" s="197"/>
      <c r="N17" s="197"/>
      <c r="O17" s="197"/>
      <c r="P17" s="197"/>
      <c r="Q17" s="197"/>
      <c r="R17" s="197"/>
      <c r="S17" s="197"/>
      <c r="T17" s="197"/>
      <c r="U17" s="197"/>
      <c r="V17" s="197"/>
      <c r="W17" s="197"/>
      <c r="X17" s="197"/>
      <c r="Y17" s="197"/>
      <c r="Z17" s="197"/>
      <c r="AA17" s="197"/>
      <c r="AB17" s="197"/>
      <c r="AC17" s="197"/>
      <c r="AD17" s="197"/>
      <c r="AE17" s="197"/>
    </row>
    <row r="18" spans="1:31" x14ac:dyDescent="0.25">
      <c r="A18" s="225">
        <v>5973</v>
      </c>
      <c r="B18" s="225" t="s">
        <v>31</v>
      </c>
      <c r="C18" s="162" t="s">
        <v>172</v>
      </c>
      <c r="D18" s="194">
        <v>38311</v>
      </c>
      <c r="E18" s="226">
        <v>2.5585650000000002</v>
      </c>
      <c r="F18" s="207"/>
      <c r="G18" s="207"/>
      <c r="H18" s="196"/>
      <c r="I18" s="207"/>
      <c r="J18" s="68"/>
      <c r="K18" s="77"/>
      <c r="L18" s="197"/>
      <c r="M18" s="197"/>
      <c r="N18" s="197"/>
      <c r="O18" s="197"/>
      <c r="P18" s="197"/>
      <c r="Q18" s="197"/>
      <c r="R18" s="197"/>
      <c r="S18" s="197"/>
      <c r="T18" s="197"/>
      <c r="U18" s="197"/>
      <c r="V18" s="197"/>
      <c r="W18" s="197"/>
      <c r="X18" s="197"/>
      <c r="Y18" s="197"/>
      <c r="Z18" s="197"/>
      <c r="AA18" s="197"/>
      <c r="AB18" s="197"/>
      <c r="AC18" s="197"/>
      <c r="AD18" s="197"/>
      <c r="AE18" s="197"/>
    </row>
    <row r="19" spans="1:31" x14ac:dyDescent="0.25">
      <c r="A19" s="182" t="s">
        <v>115</v>
      </c>
      <c r="B19" s="180"/>
      <c r="C19" s="185"/>
      <c r="D19" s="184"/>
      <c r="E19" s="176">
        <f>SUM(E17:E18)</f>
        <v>2.9713890000000003</v>
      </c>
      <c r="F19" s="207"/>
      <c r="G19" s="196"/>
      <c r="H19" s="196"/>
      <c r="I19" s="197"/>
      <c r="J19" s="197"/>
      <c r="K19" s="197"/>
      <c r="L19" s="197"/>
      <c r="M19" s="197"/>
      <c r="N19" s="197"/>
      <c r="O19" s="197"/>
      <c r="P19" s="197"/>
      <c r="Q19" s="197"/>
      <c r="R19" s="197"/>
      <c r="S19" s="197"/>
      <c r="T19" s="197"/>
      <c r="U19" s="197"/>
      <c r="V19" s="197"/>
      <c r="W19" s="197"/>
      <c r="X19" s="197"/>
      <c r="Y19" s="197"/>
      <c r="Z19" s="197"/>
      <c r="AA19" s="197"/>
      <c r="AB19" s="197"/>
      <c r="AC19" s="197"/>
      <c r="AD19" s="197"/>
      <c r="AE19" s="197"/>
    </row>
    <row r="20" spans="1:31" x14ac:dyDescent="0.25">
      <c r="A20" s="225"/>
      <c r="B20" s="225"/>
      <c r="C20" s="162"/>
      <c r="D20" s="194"/>
      <c r="E20" s="195"/>
      <c r="F20" s="207"/>
      <c r="G20" s="196"/>
      <c r="H20" s="196"/>
      <c r="I20" s="197"/>
      <c r="J20" s="197"/>
      <c r="K20" s="197"/>
      <c r="L20" s="197"/>
      <c r="M20" s="197"/>
      <c r="N20" s="197"/>
      <c r="O20" s="197"/>
      <c r="P20" s="197"/>
      <c r="Q20" s="197"/>
      <c r="R20" s="197"/>
      <c r="S20" s="197"/>
      <c r="T20" s="197"/>
      <c r="U20" s="197"/>
      <c r="V20" s="197"/>
      <c r="W20" s="197"/>
      <c r="X20" s="197"/>
      <c r="Y20" s="197"/>
      <c r="Z20" s="197"/>
      <c r="AA20" s="197"/>
      <c r="AB20" s="197"/>
      <c r="AC20" s="197"/>
      <c r="AD20" s="197"/>
      <c r="AE20" s="197"/>
    </row>
    <row r="21" spans="1:31" x14ac:dyDescent="0.25">
      <c r="A21" s="225"/>
      <c r="B21" s="225"/>
      <c r="C21" s="162"/>
      <c r="D21" s="194"/>
      <c r="E21" s="195"/>
      <c r="F21" s="207"/>
      <c r="G21" s="196"/>
      <c r="H21" s="196"/>
      <c r="I21" s="197"/>
      <c r="J21" s="197"/>
      <c r="K21" s="197"/>
      <c r="L21" s="197"/>
      <c r="M21" s="197"/>
      <c r="N21" s="197"/>
      <c r="O21" s="197"/>
      <c r="P21" s="197"/>
      <c r="Q21" s="197"/>
      <c r="R21" s="197"/>
      <c r="S21" s="197"/>
      <c r="T21" s="197"/>
      <c r="U21" s="197"/>
      <c r="V21" s="197"/>
      <c r="W21" s="197"/>
      <c r="X21" s="197"/>
      <c r="Y21" s="197"/>
      <c r="Z21" s="197"/>
      <c r="AA21" s="197"/>
      <c r="AB21" s="197"/>
      <c r="AC21" s="197"/>
      <c r="AD21" s="197"/>
      <c r="AE21" s="197"/>
    </row>
    <row r="22" spans="1:31" x14ac:dyDescent="0.25">
      <c r="A22" s="225"/>
      <c r="B22" s="225"/>
      <c r="C22" s="162"/>
      <c r="D22" s="194"/>
      <c r="E22" s="195"/>
      <c r="F22" s="207"/>
      <c r="G22" s="196"/>
      <c r="H22" s="196"/>
      <c r="I22" s="197"/>
      <c r="J22" s="197"/>
      <c r="K22" s="197"/>
      <c r="L22" s="197"/>
      <c r="M22" s="197"/>
      <c r="N22" s="197"/>
      <c r="O22" s="197"/>
      <c r="P22" s="197"/>
      <c r="Q22" s="197"/>
      <c r="R22" s="197"/>
      <c r="S22" s="197"/>
      <c r="T22" s="197"/>
      <c r="U22" s="197"/>
      <c r="V22" s="197"/>
      <c r="W22" s="197"/>
      <c r="X22" s="197"/>
      <c r="Y22" s="197"/>
      <c r="Z22" s="197"/>
      <c r="AA22" s="197"/>
      <c r="AB22" s="197"/>
      <c r="AC22" s="197"/>
      <c r="AD22" s="197"/>
      <c r="AE22" s="197"/>
    </row>
    <row r="23" spans="1:31" x14ac:dyDescent="0.25">
      <c r="A23" s="225"/>
      <c r="B23" s="225"/>
      <c r="C23" s="162"/>
      <c r="D23" s="194"/>
      <c r="E23" s="195"/>
      <c r="F23" s="197"/>
      <c r="G23" s="196"/>
      <c r="H23" s="196"/>
      <c r="I23" s="197"/>
      <c r="J23" s="197"/>
      <c r="K23" s="197"/>
      <c r="L23" s="197"/>
      <c r="M23" s="197"/>
      <c r="N23" s="197"/>
      <c r="O23" s="197"/>
      <c r="P23" s="197"/>
      <c r="Q23" s="197"/>
      <c r="R23" s="197"/>
      <c r="S23" s="197"/>
      <c r="T23" s="197"/>
      <c r="U23" s="197"/>
      <c r="V23" s="197"/>
      <c r="W23" s="197"/>
      <c r="X23" s="197"/>
      <c r="Y23" s="197"/>
      <c r="Z23" s="197"/>
      <c r="AA23" s="197"/>
      <c r="AB23" s="197"/>
      <c r="AC23" s="197"/>
      <c r="AD23" s="197"/>
      <c r="AE23" s="197"/>
    </row>
    <row r="24" spans="1:31" x14ac:dyDescent="0.25">
      <c r="A24" s="225"/>
      <c r="B24" s="225"/>
      <c r="C24" s="162"/>
      <c r="D24" s="194"/>
      <c r="E24" s="195"/>
      <c r="F24" s="197"/>
      <c r="G24" s="196"/>
      <c r="H24" s="196"/>
      <c r="I24" s="197"/>
      <c r="J24" s="197"/>
      <c r="K24" s="197"/>
      <c r="L24" s="197"/>
      <c r="M24" s="197"/>
      <c r="N24" s="197"/>
      <c r="O24" s="197"/>
      <c r="P24" s="197"/>
      <c r="Q24" s="197"/>
      <c r="R24" s="197"/>
      <c r="S24" s="197"/>
      <c r="T24" s="197"/>
      <c r="U24" s="197"/>
      <c r="V24" s="197"/>
      <c r="W24" s="197"/>
      <c r="X24" s="197"/>
      <c r="Y24" s="197"/>
      <c r="Z24" s="197"/>
      <c r="AA24" s="197"/>
      <c r="AB24" s="197"/>
      <c r="AC24" s="197"/>
      <c r="AD24" s="197"/>
      <c r="AE24" s="197"/>
    </row>
    <row r="25" spans="1:31" x14ac:dyDescent="0.25">
      <c r="A25" s="225"/>
      <c r="B25" s="225"/>
      <c r="C25" s="162"/>
      <c r="D25" s="194"/>
      <c r="E25" s="195"/>
      <c r="F25" s="197"/>
      <c r="G25" s="196"/>
      <c r="H25" s="196"/>
      <c r="I25" s="197"/>
      <c r="J25" s="197"/>
      <c r="K25" s="197"/>
      <c r="L25" s="197"/>
      <c r="M25" s="197"/>
      <c r="N25" s="197"/>
      <c r="O25" s="197"/>
      <c r="P25" s="197"/>
      <c r="Q25" s="197"/>
      <c r="R25" s="197"/>
      <c r="S25" s="197"/>
      <c r="T25" s="197"/>
      <c r="U25" s="197"/>
      <c r="V25" s="197"/>
      <c r="W25" s="197"/>
      <c r="X25" s="197"/>
      <c r="Y25" s="197"/>
      <c r="Z25" s="197"/>
      <c r="AA25" s="197"/>
      <c r="AB25" s="197"/>
      <c r="AC25" s="197"/>
      <c r="AD25" s="197"/>
      <c r="AE25" s="197"/>
    </row>
    <row r="26" spans="1:31" x14ac:dyDescent="0.25">
      <c r="A26" s="225"/>
      <c r="B26" s="225"/>
      <c r="C26" s="162"/>
      <c r="D26" s="194"/>
      <c r="E26" s="195"/>
      <c r="F26" s="197"/>
      <c r="G26" s="196"/>
      <c r="H26" s="196"/>
      <c r="I26" s="197"/>
      <c r="J26" s="197"/>
      <c r="K26" s="197"/>
      <c r="L26" s="197"/>
      <c r="M26" s="197"/>
      <c r="N26" s="197"/>
      <c r="O26" s="197"/>
      <c r="P26" s="197"/>
      <c r="Q26" s="197"/>
      <c r="R26" s="197"/>
      <c r="S26" s="197"/>
      <c r="T26" s="197"/>
      <c r="U26" s="197"/>
      <c r="V26" s="197"/>
      <c r="W26" s="197"/>
      <c r="X26" s="197"/>
      <c r="Y26" s="197"/>
      <c r="Z26" s="197"/>
      <c r="AA26" s="197"/>
      <c r="AB26" s="197"/>
      <c r="AC26" s="197"/>
      <c r="AD26" s="197"/>
      <c r="AE26" s="197"/>
    </row>
    <row r="27" spans="1:31" x14ac:dyDescent="0.25">
      <c r="A27" s="225"/>
      <c r="B27" s="225"/>
      <c r="C27" s="162"/>
      <c r="D27" s="194"/>
      <c r="E27" s="195"/>
      <c r="F27" s="197"/>
      <c r="G27" s="196"/>
      <c r="H27" s="196"/>
      <c r="I27" s="197"/>
      <c r="J27" s="197"/>
      <c r="K27" s="197"/>
      <c r="L27" s="197"/>
      <c r="M27" s="197"/>
      <c r="N27" s="197"/>
      <c r="O27" s="197"/>
      <c r="P27" s="197"/>
      <c r="Q27" s="197"/>
      <c r="R27" s="197"/>
      <c r="S27" s="197"/>
      <c r="T27" s="197"/>
      <c r="U27" s="197"/>
      <c r="V27" s="197"/>
      <c r="W27" s="197"/>
      <c r="X27" s="197"/>
      <c r="Y27" s="197"/>
      <c r="Z27" s="197"/>
      <c r="AA27" s="197"/>
      <c r="AB27" s="197"/>
      <c r="AC27" s="197"/>
      <c r="AD27" s="197"/>
      <c r="AE27" s="197"/>
    </row>
    <row r="28" spans="1:31" x14ac:dyDescent="0.25">
      <c r="A28" s="225"/>
      <c r="B28" s="225"/>
      <c r="C28" s="162"/>
      <c r="D28" s="194"/>
      <c r="E28" s="195"/>
      <c r="F28" s="197"/>
      <c r="G28" s="196"/>
      <c r="H28" s="196"/>
      <c r="I28" s="197"/>
      <c r="J28" s="197"/>
      <c r="K28" s="197"/>
      <c r="L28" s="197"/>
      <c r="M28" s="197"/>
      <c r="N28" s="197"/>
      <c r="O28" s="197"/>
      <c r="P28" s="197"/>
      <c r="Q28" s="197"/>
      <c r="R28" s="197"/>
      <c r="S28" s="197"/>
      <c r="T28" s="197"/>
      <c r="U28" s="197"/>
      <c r="V28" s="197"/>
      <c r="W28" s="197"/>
      <c r="X28" s="197"/>
      <c r="Y28" s="197"/>
      <c r="Z28" s="197"/>
      <c r="AA28" s="197"/>
      <c r="AB28" s="197"/>
      <c r="AC28" s="197"/>
      <c r="AD28" s="197"/>
      <c r="AE28" s="197"/>
    </row>
    <row r="29" spans="1:31" x14ac:dyDescent="0.25">
      <c r="A29" s="225"/>
      <c r="B29" s="225"/>
      <c r="C29" s="162"/>
      <c r="D29" s="194"/>
      <c r="E29" s="195"/>
      <c r="F29" s="197"/>
      <c r="G29" s="196"/>
      <c r="H29" s="196"/>
      <c r="I29" s="197"/>
      <c r="J29" s="197"/>
      <c r="K29" s="197"/>
      <c r="L29" s="197"/>
      <c r="M29" s="197"/>
      <c r="N29" s="197"/>
      <c r="O29" s="197"/>
      <c r="P29" s="197"/>
      <c r="Q29" s="197"/>
      <c r="R29" s="197"/>
      <c r="S29" s="197"/>
      <c r="T29" s="197"/>
      <c r="U29" s="197"/>
      <c r="V29" s="197"/>
      <c r="W29" s="197"/>
      <c r="X29" s="197"/>
      <c r="Y29" s="197"/>
      <c r="Z29" s="197"/>
      <c r="AA29" s="197"/>
      <c r="AB29" s="197"/>
      <c r="AC29" s="197"/>
      <c r="AD29" s="197"/>
      <c r="AE29" s="197"/>
    </row>
    <row r="30" spans="1:31" x14ac:dyDescent="0.25">
      <c r="A30" s="225"/>
      <c r="B30" s="225"/>
      <c r="C30" s="162"/>
      <c r="D30" s="194"/>
      <c r="E30" s="195"/>
      <c r="F30" s="197"/>
      <c r="G30" s="196"/>
      <c r="H30" s="196"/>
      <c r="I30" s="197"/>
      <c r="J30" s="197"/>
      <c r="K30" s="197"/>
      <c r="L30" s="197"/>
      <c r="M30" s="197"/>
      <c r="N30" s="197"/>
      <c r="O30" s="197"/>
      <c r="P30" s="197"/>
      <c r="Q30" s="197"/>
      <c r="R30" s="197"/>
      <c r="S30" s="197"/>
      <c r="T30" s="197"/>
      <c r="U30" s="197"/>
      <c r="V30" s="197"/>
      <c r="W30" s="197"/>
      <c r="X30" s="197"/>
      <c r="Y30" s="197"/>
      <c r="Z30" s="197"/>
      <c r="AA30" s="197"/>
      <c r="AB30" s="197"/>
      <c r="AC30" s="197"/>
      <c r="AD30" s="197"/>
      <c r="AE30" s="197"/>
    </row>
    <row r="31" spans="1:31" x14ac:dyDescent="0.25">
      <c r="A31" s="225"/>
      <c r="B31" s="225"/>
      <c r="C31" s="162"/>
      <c r="D31" s="194"/>
      <c r="E31" s="195"/>
      <c r="F31" s="197"/>
      <c r="G31" s="196"/>
      <c r="H31" s="196"/>
      <c r="I31" s="197"/>
      <c r="J31" s="197"/>
      <c r="K31" s="197"/>
      <c r="L31" s="197"/>
      <c r="M31" s="197"/>
      <c r="N31" s="197"/>
      <c r="O31" s="197"/>
      <c r="P31" s="197"/>
      <c r="Q31" s="197"/>
      <c r="R31" s="197"/>
      <c r="S31" s="197"/>
      <c r="T31" s="197"/>
      <c r="U31" s="197"/>
      <c r="V31" s="197"/>
      <c r="W31" s="197"/>
      <c r="X31" s="197"/>
      <c r="Y31" s="197"/>
      <c r="Z31" s="197"/>
      <c r="AA31" s="197"/>
      <c r="AB31" s="197"/>
      <c r="AC31" s="197"/>
      <c r="AD31" s="197"/>
      <c r="AE31" s="197"/>
    </row>
    <row r="32" spans="1:31" x14ac:dyDescent="0.25">
      <c r="A32" s="225"/>
      <c r="B32" s="225"/>
      <c r="C32" s="162"/>
      <c r="D32" s="194"/>
      <c r="E32" s="195"/>
      <c r="F32" s="197"/>
      <c r="G32" s="196"/>
      <c r="H32" s="196"/>
      <c r="I32" s="197"/>
      <c r="J32" s="197"/>
      <c r="K32" s="197"/>
      <c r="L32" s="197"/>
      <c r="M32" s="197"/>
      <c r="N32" s="197"/>
      <c r="O32" s="197"/>
      <c r="P32" s="197"/>
      <c r="Q32" s="197"/>
      <c r="R32" s="197"/>
      <c r="S32" s="197"/>
      <c r="T32" s="197"/>
      <c r="U32" s="197"/>
      <c r="V32" s="197"/>
      <c r="W32" s="197"/>
      <c r="X32" s="197"/>
      <c r="Y32" s="197"/>
      <c r="Z32" s="197"/>
      <c r="AA32" s="197"/>
      <c r="AB32" s="197"/>
      <c r="AC32" s="197"/>
      <c r="AD32" s="197"/>
      <c r="AE32" s="197"/>
    </row>
    <row r="33" spans="1:31" x14ac:dyDescent="0.25">
      <c r="A33" s="225"/>
      <c r="B33" s="225"/>
      <c r="C33" s="162"/>
      <c r="D33" s="194"/>
      <c r="E33" s="195"/>
      <c r="F33" s="197"/>
      <c r="G33" s="196"/>
      <c r="H33" s="196"/>
      <c r="I33" s="197"/>
      <c r="J33" s="197"/>
      <c r="K33" s="197"/>
      <c r="L33" s="197"/>
      <c r="M33" s="197"/>
      <c r="N33" s="197"/>
      <c r="O33" s="197"/>
      <c r="P33" s="197"/>
      <c r="Q33" s="197"/>
      <c r="R33" s="197"/>
      <c r="S33" s="197"/>
      <c r="T33" s="197"/>
      <c r="U33" s="197"/>
      <c r="V33" s="197"/>
      <c r="W33" s="197"/>
      <c r="X33" s="197"/>
      <c r="Y33" s="197"/>
      <c r="Z33" s="197"/>
      <c r="AA33" s="197"/>
      <c r="AB33" s="197"/>
      <c r="AC33" s="197"/>
      <c r="AD33" s="197"/>
      <c r="AE33" s="197"/>
    </row>
    <row r="34" spans="1:31" x14ac:dyDescent="0.25">
      <c r="A34" s="225"/>
      <c r="B34" s="225"/>
      <c r="C34" s="162"/>
      <c r="D34" s="194"/>
      <c r="E34" s="195"/>
      <c r="F34" s="197"/>
      <c r="G34" s="196"/>
      <c r="H34" s="196"/>
      <c r="I34" s="197"/>
      <c r="J34" s="197"/>
      <c r="K34" s="197"/>
      <c r="L34" s="197"/>
      <c r="M34" s="197"/>
      <c r="N34" s="197"/>
      <c r="O34" s="197"/>
      <c r="P34" s="197"/>
      <c r="Q34" s="197"/>
      <c r="R34" s="197"/>
      <c r="S34" s="197"/>
      <c r="T34" s="197"/>
      <c r="U34" s="197"/>
      <c r="V34" s="197"/>
      <c r="W34" s="197"/>
      <c r="X34" s="197"/>
      <c r="Y34" s="197"/>
      <c r="Z34" s="197"/>
      <c r="AA34" s="197"/>
      <c r="AB34" s="197"/>
      <c r="AC34" s="197"/>
      <c r="AD34" s="197"/>
      <c r="AE34" s="197"/>
    </row>
    <row r="35" spans="1:31" x14ac:dyDescent="0.25">
      <c r="A35" s="149"/>
      <c r="B35" s="149"/>
      <c r="C35" s="147"/>
      <c r="E35" s="154"/>
      <c r="F35" s="197"/>
      <c r="G35" s="196"/>
      <c r="H35" s="196"/>
      <c r="I35" s="197"/>
      <c r="J35" s="197"/>
      <c r="K35" s="197"/>
      <c r="L35" s="197"/>
      <c r="M35" s="197"/>
      <c r="N35" s="197"/>
      <c r="O35" s="197"/>
      <c r="P35" s="197"/>
      <c r="Q35" s="197"/>
      <c r="R35" s="197"/>
      <c r="S35" s="197"/>
      <c r="T35" s="197"/>
      <c r="U35" s="197"/>
      <c r="V35" s="197"/>
      <c r="W35" s="197"/>
      <c r="X35" s="197"/>
      <c r="Y35" s="197"/>
      <c r="Z35" s="197"/>
      <c r="AA35" s="197"/>
      <c r="AB35" s="197"/>
      <c r="AC35" s="197"/>
      <c r="AD35" s="197"/>
      <c r="AE35" s="197"/>
    </row>
    <row r="36" spans="1:31" x14ac:dyDescent="0.25">
      <c r="A36" s="149"/>
      <c r="B36" s="149"/>
      <c r="C36" s="147"/>
      <c r="E36" s="154"/>
      <c r="F36" s="197"/>
      <c r="G36" s="196"/>
      <c r="H36" s="196"/>
      <c r="I36" s="197"/>
      <c r="J36" s="197"/>
      <c r="K36" s="197"/>
      <c r="L36" s="197"/>
      <c r="M36" s="197"/>
      <c r="N36" s="197"/>
      <c r="O36" s="197"/>
      <c r="P36" s="197"/>
      <c r="Q36" s="197"/>
      <c r="R36" s="197"/>
      <c r="S36" s="197"/>
      <c r="T36" s="197"/>
      <c r="U36" s="197"/>
      <c r="V36" s="197"/>
      <c r="W36" s="197"/>
      <c r="X36" s="197"/>
      <c r="Y36" s="197"/>
      <c r="Z36" s="197"/>
      <c r="AA36" s="197"/>
      <c r="AB36" s="197"/>
      <c r="AC36" s="197"/>
      <c r="AD36" s="197"/>
      <c r="AE36" s="197"/>
    </row>
    <row r="37" spans="1:31" x14ac:dyDescent="0.25">
      <c r="A37" s="149"/>
      <c r="B37" s="149"/>
      <c r="C37" s="147"/>
      <c r="E37" s="154"/>
      <c r="F37" s="197"/>
      <c r="G37" s="196"/>
      <c r="H37" s="196"/>
      <c r="I37" s="197"/>
      <c r="J37" s="197"/>
      <c r="K37" s="197"/>
      <c r="L37" s="197"/>
      <c r="M37" s="197"/>
      <c r="N37" s="197"/>
      <c r="O37" s="197"/>
      <c r="P37" s="197"/>
      <c r="Q37" s="197"/>
      <c r="R37" s="197"/>
      <c r="S37" s="197"/>
      <c r="T37" s="197"/>
      <c r="U37" s="197"/>
      <c r="V37" s="197"/>
      <c r="W37" s="197"/>
      <c r="X37" s="197"/>
      <c r="Y37" s="197"/>
      <c r="Z37" s="197"/>
      <c r="AA37" s="197"/>
      <c r="AB37" s="197"/>
      <c r="AC37" s="197"/>
      <c r="AD37" s="197"/>
      <c r="AE37" s="197"/>
    </row>
    <row r="38" spans="1:31" x14ac:dyDescent="0.25">
      <c r="A38" s="149"/>
      <c r="B38" s="149"/>
      <c r="C38" s="147"/>
      <c r="E38" s="154"/>
      <c r="F38" s="197"/>
      <c r="G38" s="196"/>
      <c r="H38" s="196"/>
      <c r="I38" s="197"/>
      <c r="J38" s="197"/>
      <c r="K38" s="197"/>
      <c r="L38" s="197"/>
      <c r="M38" s="197"/>
      <c r="N38" s="197"/>
      <c r="O38" s="197"/>
      <c r="P38" s="197"/>
      <c r="Q38" s="197"/>
      <c r="R38" s="197"/>
      <c r="S38" s="197"/>
      <c r="T38" s="197"/>
      <c r="U38" s="197"/>
      <c r="V38" s="197"/>
      <c r="W38" s="197"/>
      <c r="X38" s="197"/>
      <c r="Y38" s="197"/>
      <c r="Z38" s="197"/>
      <c r="AA38" s="197"/>
      <c r="AB38" s="197"/>
      <c r="AC38" s="197"/>
      <c r="AD38" s="197"/>
      <c r="AE38" s="197"/>
    </row>
    <row r="39" spans="1:31" x14ac:dyDescent="0.25">
      <c r="A39" s="149"/>
      <c r="B39" s="149"/>
      <c r="C39" s="147"/>
      <c r="E39" s="154"/>
      <c r="F39" s="197"/>
      <c r="G39" s="196"/>
      <c r="H39" s="196"/>
      <c r="I39" s="197"/>
      <c r="J39" s="197"/>
      <c r="K39" s="197"/>
      <c r="L39" s="197"/>
      <c r="M39" s="197"/>
      <c r="N39" s="197"/>
      <c r="O39" s="197"/>
      <c r="P39" s="197"/>
      <c r="Q39" s="197"/>
      <c r="R39" s="197"/>
      <c r="S39" s="197"/>
      <c r="T39" s="197"/>
      <c r="U39" s="197"/>
      <c r="V39" s="197"/>
      <c r="W39" s="197"/>
      <c r="X39" s="197"/>
      <c r="Y39" s="197"/>
      <c r="Z39" s="197"/>
      <c r="AA39" s="197"/>
      <c r="AB39" s="197"/>
      <c r="AC39" s="197"/>
      <c r="AD39" s="197"/>
      <c r="AE39" s="197"/>
    </row>
    <row r="40" spans="1:31" x14ac:dyDescent="0.25">
      <c r="A40" s="149"/>
      <c r="B40" s="149"/>
      <c r="C40" s="147"/>
      <c r="E40" s="154"/>
      <c r="F40" s="197"/>
      <c r="G40" s="196"/>
      <c r="H40" s="196"/>
      <c r="I40" s="197"/>
      <c r="J40" s="197"/>
      <c r="K40" s="197"/>
      <c r="L40" s="197"/>
      <c r="M40" s="197"/>
      <c r="N40" s="197"/>
      <c r="O40" s="197"/>
      <c r="P40" s="197"/>
      <c r="Q40" s="197"/>
      <c r="R40" s="197"/>
      <c r="S40" s="197"/>
      <c r="T40" s="197"/>
      <c r="U40" s="197"/>
      <c r="V40" s="197"/>
      <c r="W40" s="197"/>
      <c r="X40" s="197"/>
      <c r="Y40" s="197"/>
      <c r="Z40" s="197"/>
      <c r="AA40" s="197"/>
      <c r="AB40" s="197"/>
      <c r="AC40" s="197"/>
      <c r="AD40" s="197"/>
      <c r="AE40" s="197"/>
    </row>
    <row r="41" spans="1:31" x14ac:dyDescent="0.25">
      <c r="A41" s="149"/>
      <c r="B41" s="149"/>
      <c r="C41" s="147"/>
      <c r="E41" s="154"/>
      <c r="F41" s="197"/>
      <c r="G41" s="196"/>
      <c r="H41" s="196"/>
      <c r="I41" s="197"/>
      <c r="J41" s="197"/>
      <c r="K41" s="197"/>
      <c r="L41" s="197"/>
      <c r="M41" s="197"/>
      <c r="N41" s="197"/>
      <c r="O41" s="197"/>
      <c r="P41" s="197"/>
      <c r="Q41" s="197"/>
      <c r="R41" s="197"/>
      <c r="S41" s="197"/>
      <c r="T41" s="197"/>
      <c r="U41" s="197"/>
      <c r="V41" s="197"/>
      <c r="W41" s="197"/>
      <c r="X41" s="197"/>
      <c r="Y41" s="197"/>
      <c r="Z41" s="197"/>
      <c r="AA41" s="197"/>
      <c r="AB41" s="197"/>
      <c r="AC41" s="197"/>
      <c r="AD41" s="197"/>
      <c r="AE41" s="197"/>
    </row>
    <row r="42" spans="1:31" x14ac:dyDescent="0.25">
      <c r="A42" s="210"/>
      <c r="B42" s="196"/>
      <c r="C42" s="81"/>
      <c r="D42" s="210"/>
      <c r="E42" s="211"/>
      <c r="F42" s="197"/>
      <c r="G42" s="196"/>
      <c r="H42" s="196"/>
      <c r="I42" s="197"/>
      <c r="J42" s="197"/>
      <c r="K42" s="197"/>
      <c r="L42" s="197"/>
      <c r="M42" s="197"/>
      <c r="N42" s="197"/>
      <c r="O42" s="197"/>
      <c r="P42" s="197"/>
      <c r="Q42" s="197"/>
      <c r="R42" s="197"/>
      <c r="S42" s="197"/>
      <c r="T42" s="197"/>
      <c r="U42" s="197"/>
      <c r="V42" s="197"/>
      <c r="W42" s="197"/>
      <c r="X42" s="197"/>
      <c r="Y42" s="197"/>
      <c r="Z42" s="197"/>
      <c r="AA42" s="197"/>
      <c r="AB42" s="197"/>
      <c r="AC42" s="197"/>
      <c r="AD42" s="197"/>
      <c r="AE42" s="197"/>
    </row>
    <row r="43" spans="1:31" x14ac:dyDescent="0.25">
      <c r="A43" s="210"/>
      <c r="B43" s="196"/>
      <c r="C43" s="81"/>
      <c r="D43" s="210"/>
      <c r="E43" s="211"/>
      <c r="F43" s="197"/>
      <c r="G43" s="196"/>
      <c r="H43" s="196"/>
      <c r="I43" s="197"/>
      <c r="J43" s="197"/>
      <c r="K43" s="197"/>
      <c r="L43" s="197"/>
      <c r="M43" s="197"/>
      <c r="N43" s="197"/>
      <c r="O43" s="197"/>
      <c r="P43" s="197"/>
      <c r="Q43" s="197"/>
      <c r="R43" s="197"/>
      <c r="S43" s="197"/>
      <c r="T43" s="197"/>
      <c r="U43" s="197"/>
      <c r="V43" s="197"/>
      <c r="W43" s="197"/>
      <c r="X43" s="197"/>
      <c r="Y43" s="197"/>
      <c r="Z43" s="197"/>
      <c r="AA43" s="197"/>
      <c r="AB43" s="197"/>
      <c r="AC43" s="197"/>
      <c r="AD43" s="197"/>
      <c r="AE43" s="197"/>
    </row>
    <row r="44" spans="1:31" x14ac:dyDescent="0.25">
      <c r="A44" s="210"/>
      <c r="B44" s="196"/>
      <c r="C44" s="81"/>
      <c r="D44" s="210"/>
      <c r="E44" s="211"/>
      <c r="F44" s="197"/>
      <c r="G44" s="196"/>
      <c r="H44" s="196"/>
      <c r="I44" s="197"/>
      <c r="J44" s="197"/>
      <c r="K44" s="197"/>
      <c r="L44" s="197"/>
      <c r="M44" s="197"/>
      <c r="N44" s="197"/>
      <c r="O44" s="197"/>
      <c r="P44" s="197"/>
      <c r="Q44" s="197"/>
      <c r="R44" s="197"/>
      <c r="S44" s="197"/>
      <c r="T44" s="197"/>
      <c r="U44" s="197"/>
      <c r="V44" s="197"/>
      <c r="W44" s="197"/>
      <c r="X44" s="197"/>
      <c r="Y44" s="197"/>
      <c r="Z44" s="197"/>
      <c r="AA44" s="197"/>
      <c r="AB44" s="197"/>
      <c r="AC44" s="197"/>
      <c r="AD44" s="197"/>
      <c r="AE44" s="197"/>
    </row>
    <row r="45" spans="1:31" x14ac:dyDescent="0.25">
      <c r="A45" s="210"/>
      <c r="B45" s="196"/>
      <c r="C45" s="81"/>
      <c r="D45" s="210"/>
      <c r="E45" s="211"/>
      <c r="F45" s="197"/>
      <c r="G45" s="196"/>
      <c r="H45" s="196"/>
      <c r="I45" s="197"/>
      <c r="J45" s="197"/>
      <c r="K45" s="197"/>
      <c r="L45" s="197"/>
      <c r="M45" s="197"/>
      <c r="N45" s="197"/>
      <c r="O45" s="197"/>
      <c r="P45" s="197"/>
      <c r="Q45" s="197"/>
      <c r="R45" s="197"/>
      <c r="S45" s="197"/>
      <c r="T45" s="197"/>
      <c r="U45" s="197"/>
      <c r="V45" s="197"/>
      <c r="W45" s="197"/>
      <c r="X45" s="197"/>
      <c r="Y45" s="197"/>
      <c r="Z45" s="197"/>
      <c r="AA45" s="197"/>
      <c r="AB45" s="197"/>
      <c r="AC45" s="197"/>
      <c r="AD45" s="197"/>
      <c r="AE45" s="197"/>
    </row>
    <row r="46" spans="1:31" x14ac:dyDescent="0.25">
      <c r="A46" s="210"/>
      <c r="B46" s="196"/>
      <c r="C46" s="81"/>
      <c r="D46" s="210"/>
      <c r="E46" s="211"/>
      <c r="F46" s="197"/>
      <c r="G46" s="196"/>
      <c r="H46" s="196"/>
      <c r="I46" s="197"/>
      <c r="J46" s="197"/>
      <c r="K46" s="197"/>
      <c r="L46" s="197"/>
      <c r="M46" s="197"/>
      <c r="N46" s="197"/>
      <c r="O46" s="197"/>
      <c r="P46" s="197"/>
      <c r="Q46" s="197"/>
      <c r="R46" s="197"/>
      <c r="S46" s="197"/>
      <c r="T46" s="197"/>
      <c r="U46" s="197"/>
      <c r="V46" s="197"/>
      <c r="W46" s="197"/>
      <c r="X46" s="197"/>
      <c r="Y46" s="197"/>
      <c r="Z46" s="197"/>
      <c r="AA46" s="197"/>
      <c r="AB46" s="197"/>
      <c r="AC46" s="197"/>
      <c r="AD46" s="197"/>
      <c r="AE46" s="197"/>
    </row>
    <row r="47" spans="1:31" x14ac:dyDescent="0.25">
      <c r="A47" s="210"/>
      <c r="B47" s="196"/>
      <c r="C47" s="81"/>
      <c r="D47" s="210"/>
      <c r="E47" s="211"/>
      <c r="F47" s="197"/>
      <c r="G47" s="196"/>
      <c r="H47" s="196"/>
      <c r="I47" s="197"/>
      <c r="J47" s="197"/>
      <c r="K47" s="197"/>
      <c r="L47" s="197"/>
      <c r="M47" s="197"/>
      <c r="N47" s="197"/>
      <c r="O47" s="197"/>
      <c r="P47" s="197"/>
      <c r="Q47" s="197"/>
      <c r="R47" s="197"/>
      <c r="S47" s="197"/>
      <c r="T47" s="197"/>
      <c r="U47" s="197"/>
      <c r="V47" s="197"/>
      <c r="W47" s="197"/>
      <c r="X47" s="197"/>
      <c r="Y47" s="197"/>
      <c r="Z47" s="197"/>
      <c r="AA47" s="197"/>
      <c r="AB47" s="197"/>
      <c r="AC47" s="197"/>
      <c r="AD47" s="197"/>
      <c r="AE47" s="197"/>
    </row>
    <row r="48" spans="1:31" x14ac:dyDescent="0.25">
      <c r="A48" s="210"/>
      <c r="B48" s="196"/>
      <c r="C48" s="81"/>
      <c r="D48" s="210"/>
      <c r="E48" s="211"/>
      <c r="F48" s="197"/>
      <c r="G48" s="196"/>
      <c r="H48" s="196"/>
      <c r="I48" s="197"/>
      <c r="J48" s="197"/>
      <c r="K48" s="197"/>
      <c r="L48" s="197"/>
      <c r="M48" s="197"/>
      <c r="N48" s="197"/>
      <c r="O48" s="197"/>
      <c r="P48" s="197"/>
      <c r="Q48" s="197"/>
      <c r="R48" s="197"/>
      <c r="S48" s="197"/>
      <c r="T48" s="197"/>
      <c r="U48" s="197"/>
      <c r="V48" s="197"/>
      <c r="W48" s="197"/>
      <c r="X48" s="197"/>
      <c r="Y48" s="197"/>
      <c r="Z48" s="197"/>
      <c r="AA48" s="197"/>
      <c r="AB48" s="197"/>
      <c r="AC48" s="197"/>
      <c r="AD48" s="197"/>
      <c r="AE48" s="197"/>
    </row>
    <row r="49" spans="1:31" x14ac:dyDescent="0.25">
      <c r="A49" s="210"/>
      <c r="B49" s="196"/>
      <c r="C49" s="81"/>
      <c r="D49" s="210"/>
      <c r="E49" s="211"/>
      <c r="F49" s="197"/>
      <c r="G49" s="196"/>
      <c r="H49" s="196"/>
      <c r="I49" s="197"/>
      <c r="J49" s="197"/>
      <c r="K49" s="197"/>
      <c r="L49" s="197"/>
      <c r="M49" s="197"/>
      <c r="N49" s="197"/>
      <c r="O49" s="197"/>
      <c r="P49" s="197"/>
      <c r="Q49" s="197"/>
      <c r="R49" s="197"/>
      <c r="S49" s="197"/>
      <c r="T49" s="197"/>
      <c r="U49" s="197"/>
      <c r="V49" s="197"/>
      <c r="W49" s="197"/>
      <c r="X49" s="197"/>
      <c r="Y49" s="197"/>
      <c r="Z49" s="197"/>
      <c r="AA49" s="197"/>
      <c r="AB49" s="197"/>
      <c r="AC49" s="197"/>
      <c r="AD49" s="197"/>
      <c r="AE49" s="197"/>
    </row>
    <row r="50" spans="1:31" x14ac:dyDescent="0.25">
      <c r="A50" s="210"/>
      <c r="B50" s="196"/>
      <c r="C50" s="81"/>
      <c r="D50" s="210"/>
      <c r="E50" s="211"/>
      <c r="F50" s="197"/>
      <c r="G50" s="196"/>
      <c r="H50" s="196"/>
      <c r="I50" s="197"/>
      <c r="J50" s="197"/>
      <c r="K50" s="197"/>
      <c r="L50" s="197"/>
      <c r="M50" s="197"/>
      <c r="N50" s="197"/>
      <c r="O50" s="197"/>
      <c r="P50" s="197"/>
      <c r="Q50" s="197"/>
      <c r="R50" s="197"/>
      <c r="S50" s="197"/>
      <c r="T50" s="197"/>
      <c r="U50" s="197"/>
      <c r="V50" s="197"/>
      <c r="W50" s="197"/>
      <c r="X50" s="197"/>
      <c r="Y50" s="197"/>
      <c r="Z50" s="197"/>
      <c r="AA50" s="197"/>
      <c r="AB50" s="197"/>
      <c r="AC50" s="197"/>
      <c r="AD50" s="197"/>
      <c r="AE50" s="197"/>
    </row>
    <row r="51" spans="1:31" x14ac:dyDescent="0.25">
      <c r="A51" s="210"/>
      <c r="B51" s="196"/>
      <c r="C51" s="81"/>
      <c r="D51" s="210"/>
      <c r="E51" s="211"/>
      <c r="F51" s="197"/>
      <c r="G51" s="196"/>
      <c r="H51" s="196"/>
      <c r="I51" s="197"/>
      <c r="J51" s="197"/>
      <c r="K51" s="197"/>
      <c r="L51" s="197"/>
      <c r="M51" s="197"/>
      <c r="N51" s="197"/>
      <c r="O51" s="197"/>
      <c r="P51" s="197"/>
      <c r="Q51" s="197"/>
      <c r="R51" s="197"/>
      <c r="S51" s="197"/>
      <c r="T51" s="197"/>
      <c r="U51" s="197"/>
      <c r="V51" s="197"/>
      <c r="W51" s="197"/>
      <c r="X51" s="197"/>
      <c r="Y51" s="197"/>
      <c r="Z51" s="197"/>
      <c r="AA51" s="197"/>
      <c r="AB51" s="197"/>
      <c r="AC51" s="197"/>
      <c r="AD51" s="197"/>
      <c r="AE51" s="197"/>
    </row>
    <row r="52" spans="1:31" x14ac:dyDescent="0.25">
      <c r="A52" s="210"/>
      <c r="B52" s="196"/>
      <c r="C52" s="81"/>
      <c r="D52" s="210"/>
      <c r="E52" s="211"/>
      <c r="F52" s="197"/>
      <c r="G52" s="196"/>
      <c r="H52" s="196"/>
      <c r="I52" s="197"/>
      <c r="J52" s="197"/>
      <c r="K52" s="197"/>
      <c r="L52" s="197"/>
      <c r="M52" s="197"/>
      <c r="N52" s="197"/>
      <c r="O52" s="197"/>
      <c r="P52" s="197"/>
      <c r="Q52" s="197"/>
      <c r="R52" s="197"/>
      <c r="S52" s="197"/>
      <c r="T52" s="197"/>
      <c r="U52" s="197"/>
      <c r="V52" s="197"/>
      <c r="W52" s="197"/>
      <c r="X52" s="197"/>
      <c r="Y52" s="197"/>
      <c r="Z52" s="197"/>
      <c r="AA52" s="197"/>
      <c r="AB52" s="197"/>
      <c r="AC52" s="197"/>
      <c r="AD52" s="197"/>
      <c r="AE52" s="197"/>
    </row>
    <row r="53" spans="1:31" x14ac:dyDescent="0.25">
      <c r="A53" s="210"/>
      <c r="B53" s="196"/>
      <c r="C53" s="81"/>
      <c r="D53" s="210"/>
      <c r="E53" s="211"/>
      <c r="F53" s="197"/>
      <c r="G53" s="196"/>
      <c r="H53" s="196"/>
      <c r="I53" s="197"/>
      <c r="J53" s="197"/>
      <c r="K53" s="197"/>
      <c r="L53" s="197"/>
      <c r="M53" s="197"/>
      <c r="N53" s="197"/>
      <c r="O53" s="197"/>
      <c r="P53" s="197"/>
      <c r="Q53" s="197"/>
      <c r="R53" s="197"/>
      <c r="S53" s="197"/>
      <c r="T53" s="197"/>
      <c r="U53" s="197"/>
      <c r="V53" s="197"/>
      <c r="W53" s="197"/>
      <c r="X53" s="197"/>
      <c r="Y53" s="197"/>
      <c r="Z53" s="197"/>
      <c r="AA53" s="197"/>
      <c r="AB53" s="197"/>
      <c r="AC53" s="197"/>
      <c r="AD53" s="197"/>
      <c r="AE53" s="197"/>
    </row>
    <row r="54" spans="1:31" x14ac:dyDescent="0.25">
      <c r="A54" s="210"/>
      <c r="B54" s="196"/>
      <c r="C54" s="81"/>
      <c r="D54" s="210"/>
      <c r="E54" s="211"/>
      <c r="F54" s="197"/>
      <c r="G54" s="196"/>
      <c r="H54" s="196"/>
      <c r="I54" s="197"/>
      <c r="J54" s="197"/>
      <c r="K54" s="197"/>
      <c r="L54" s="197"/>
      <c r="M54" s="197"/>
      <c r="N54" s="197"/>
      <c r="O54" s="197"/>
      <c r="P54" s="197"/>
      <c r="Q54" s="197"/>
      <c r="R54" s="197"/>
      <c r="S54" s="197"/>
      <c r="T54" s="197"/>
      <c r="U54" s="197"/>
      <c r="V54" s="197"/>
      <c r="W54" s="197"/>
      <c r="X54" s="197"/>
      <c r="Y54" s="197"/>
      <c r="Z54" s="197"/>
      <c r="AA54" s="197"/>
      <c r="AB54" s="197"/>
      <c r="AC54" s="197"/>
      <c r="AD54" s="197"/>
      <c r="AE54" s="197"/>
    </row>
    <row r="55" spans="1:31" x14ac:dyDescent="0.25">
      <c r="A55" s="210"/>
      <c r="B55" s="196"/>
      <c r="C55" s="81"/>
      <c r="D55" s="210"/>
      <c r="E55" s="211"/>
      <c r="F55" s="197"/>
      <c r="G55" s="196"/>
    </row>
    <row r="56" spans="1:31" x14ac:dyDescent="0.25">
      <c r="A56" s="210"/>
      <c r="B56" s="196"/>
      <c r="C56" s="81"/>
      <c r="D56" s="210"/>
      <c r="E56" s="211"/>
      <c r="F56" s="197"/>
      <c r="G56" s="196"/>
    </row>
    <row r="57" spans="1:31" x14ac:dyDescent="0.25">
      <c r="A57" s="196"/>
      <c r="B57" s="196"/>
      <c r="C57" s="196"/>
      <c r="D57" s="196"/>
      <c r="E57" s="211"/>
      <c r="F57" s="197"/>
      <c r="G57" s="196"/>
    </row>
    <row r="58" spans="1:31" x14ac:dyDescent="0.25">
      <c r="A58" s="196"/>
      <c r="B58" s="196"/>
      <c r="C58" s="196"/>
      <c r="D58" s="196"/>
      <c r="E58" s="68"/>
      <c r="F58" s="197"/>
      <c r="G58" s="196"/>
    </row>
    <row r="59" spans="1:31" x14ac:dyDescent="0.25">
      <c r="A59" s="196"/>
      <c r="B59" s="196"/>
      <c r="C59" s="196"/>
      <c r="D59" s="196"/>
      <c r="E59" s="196"/>
      <c r="F59" s="197"/>
      <c r="G59" s="196"/>
    </row>
    <row r="60" spans="1:31" x14ac:dyDescent="0.25">
      <c r="A60" s="196"/>
      <c r="B60" s="196"/>
      <c r="C60" s="196"/>
      <c r="D60" s="196"/>
      <c r="E60" s="196"/>
      <c r="F60" s="197"/>
      <c r="G60" s="196"/>
    </row>
    <row r="61" spans="1:31" x14ac:dyDescent="0.25">
      <c r="A61" s="196"/>
      <c r="B61" s="196"/>
      <c r="C61" s="196"/>
      <c r="D61" s="196"/>
      <c r="E61" s="196"/>
      <c r="F61" s="197"/>
      <c r="G61" s="196"/>
    </row>
    <row r="62" spans="1:31" x14ac:dyDescent="0.25">
      <c r="A62" s="196"/>
      <c r="B62" s="196"/>
      <c r="C62" s="196"/>
      <c r="D62" s="196"/>
      <c r="E62" s="196"/>
      <c r="F62" s="197"/>
      <c r="G62" s="196"/>
    </row>
    <row r="63" spans="1:31" x14ac:dyDescent="0.25">
      <c r="A63" s="196"/>
      <c r="B63" s="196"/>
      <c r="C63" s="196"/>
      <c r="D63" s="196"/>
      <c r="E63" s="196"/>
      <c r="F63" s="197"/>
      <c r="G63" s="196"/>
    </row>
    <row r="64" spans="1:31" x14ac:dyDescent="0.25">
      <c r="A64" s="196"/>
      <c r="B64" s="196"/>
      <c r="C64" s="196"/>
      <c r="D64" s="196"/>
      <c r="E64" s="196"/>
      <c r="F64" s="197"/>
      <c r="G64" s="196"/>
    </row>
    <row r="65" spans="1:7" x14ac:dyDescent="0.25">
      <c r="A65" s="196"/>
      <c r="B65" s="196"/>
      <c r="C65" s="196"/>
      <c r="D65" s="196"/>
      <c r="E65" s="196"/>
      <c r="F65" s="197"/>
      <c r="G65" s="196"/>
    </row>
    <row r="66" spans="1:7" x14ac:dyDescent="0.25">
      <c r="A66" s="196"/>
      <c r="B66" s="196"/>
      <c r="C66" s="196"/>
      <c r="D66" s="196"/>
      <c r="E66" s="196"/>
      <c r="F66" s="197"/>
      <c r="G66" s="19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A1:AB160"/>
  <sheetViews>
    <sheetView tabSelected="1" topLeftCell="E7" workbookViewId="0">
      <selection activeCell="T21" sqref="T21"/>
    </sheetView>
  </sheetViews>
  <sheetFormatPr defaultRowHeight="15" x14ac:dyDescent="0.25"/>
  <cols>
    <col min="1" max="4" width="9.140625" style="189" customWidth="1"/>
    <col min="5" max="5" width="36.7109375" style="189" customWidth="1"/>
    <col min="6" max="6" width="9.140625" style="151" customWidth="1"/>
    <col min="7" max="7" width="19.7109375" style="189" customWidth="1"/>
    <col min="8" max="10" width="9.140625" style="151" customWidth="1"/>
    <col min="11" max="11" width="16.7109375" style="189" customWidth="1"/>
    <col min="12" max="12" width="9.140625" style="151" customWidth="1"/>
    <col min="13" max="13" width="9.140625" style="193" customWidth="1"/>
    <col min="14" max="15" width="9.140625" style="154" customWidth="1"/>
    <col min="16" max="16" width="9.140625" style="151" customWidth="1"/>
    <col min="17" max="17" width="15.85546875" style="154" customWidth="1"/>
    <col min="18" max="19" width="14.5703125" style="154" customWidth="1"/>
    <col min="20" max="20" width="13.42578125" style="154" customWidth="1"/>
    <col min="21" max="21" width="9.140625" style="337"/>
    <col min="22" max="16384" width="9.140625" style="189"/>
  </cols>
  <sheetData>
    <row r="1" spans="1:26" ht="45" x14ac:dyDescent="0.25">
      <c r="A1" s="364" t="s">
        <v>177</v>
      </c>
      <c r="B1" s="364"/>
      <c r="C1" s="364"/>
      <c r="D1" s="364"/>
      <c r="E1" s="365" t="s">
        <v>26</v>
      </c>
      <c r="F1" s="365"/>
      <c r="G1" s="365"/>
      <c r="H1" s="365"/>
      <c r="I1" s="44" t="s">
        <v>34</v>
      </c>
      <c r="J1" s="45" t="s">
        <v>33</v>
      </c>
      <c r="K1" s="362" t="s">
        <v>27</v>
      </c>
      <c r="L1" s="362"/>
      <c r="M1" s="31" t="s">
        <v>28</v>
      </c>
      <c r="N1" s="366" t="s">
        <v>29</v>
      </c>
      <c r="O1" s="366"/>
      <c r="P1" s="367" t="s">
        <v>30</v>
      </c>
      <c r="Q1" s="368" t="s">
        <v>203</v>
      </c>
      <c r="R1" s="369"/>
      <c r="S1" s="369"/>
      <c r="T1" s="338"/>
      <c r="U1" s="336"/>
    </row>
    <row r="2" spans="1:26" ht="36" x14ac:dyDescent="0.25">
      <c r="A2" s="3" t="s">
        <v>7</v>
      </c>
      <c r="B2" s="2" t="s">
        <v>0</v>
      </c>
      <c r="C2" s="2" t="s">
        <v>1</v>
      </c>
      <c r="D2" s="6" t="s">
        <v>8</v>
      </c>
      <c r="E2" s="88" t="s">
        <v>119</v>
      </c>
      <c r="F2" s="52" t="s">
        <v>10</v>
      </c>
      <c r="G2" s="117" t="s">
        <v>12</v>
      </c>
      <c r="H2" s="237" t="s">
        <v>17</v>
      </c>
      <c r="I2" s="42" t="s">
        <v>32</v>
      </c>
      <c r="J2" s="41" t="s">
        <v>35</v>
      </c>
      <c r="K2" s="102" t="s">
        <v>9</v>
      </c>
      <c r="L2" s="240" t="s">
        <v>13</v>
      </c>
      <c r="M2" s="32" t="s">
        <v>14</v>
      </c>
      <c r="N2" s="241" t="s">
        <v>15</v>
      </c>
      <c r="O2" s="355" t="s">
        <v>16</v>
      </c>
      <c r="P2" s="367"/>
      <c r="Q2" s="238" t="s">
        <v>39</v>
      </c>
      <c r="R2" s="238" t="s">
        <v>40</v>
      </c>
      <c r="S2" s="238" t="s">
        <v>194</v>
      </c>
      <c r="T2" s="339" t="s">
        <v>195</v>
      </c>
      <c r="U2" s="220" t="s">
        <v>44</v>
      </c>
    </row>
    <row r="3" spans="1:26" x14ac:dyDescent="0.25">
      <c r="A3" s="242">
        <v>4190</v>
      </c>
      <c r="B3" s="15" t="s">
        <v>18</v>
      </c>
      <c r="C3" s="243" t="s">
        <v>3</v>
      </c>
      <c r="D3" s="244">
        <v>24.770478136200001</v>
      </c>
      <c r="E3" s="263" t="s">
        <v>162</v>
      </c>
      <c r="F3" s="308">
        <v>24.8</v>
      </c>
      <c r="G3" s="245"/>
      <c r="H3" s="312"/>
      <c r="I3" s="208">
        <v>0</v>
      </c>
      <c r="J3" s="204">
        <v>0</v>
      </c>
      <c r="K3" s="246"/>
      <c r="L3" s="358">
        <v>0</v>
      </c>
      <c r="M3" s="143" t="s">
        <v>202</v>
      </c>
      <c r="N3" s="191">
        <f>D3-O3</f>
        <v>24.770478136200001</v>
      </c>
      <c r="O3" s="191">
        <v>0</v>
      </c>
      <c r="P3" s="104">
        <v>0</v>
      </c>
      <c r="Q3" s="333">
        <v>0</v>
      </c>
      <c r="R3" s="333">
        <v>11.46</v>
      </c>
      <c r="S3" s="333">
        <v>4.91</v>
      </c>
      <c r="T3" s="192">
        <v>8.4</v>
      </c>
      <c r="U3" s="195">
        <v>0</v>
      </c>
    </row>
    <row r="4" spans="1:26" x14ac:dyDescent="0.25">
      <c r="A4" s="242">
        <v>4194</v>
      </c>
      <c r="B4" s="15" t="s">
        <v>18</v>
      </c>
      <c r="C4" s="243" t="s">
        <v>3</v>
      </c>
      <c r="D4" s="244">
        <v>12.855108359600001</v>
      </c>
      <c r="E4" s="263" t="s">
        <v>160</v>
      </c>
      <c r="F4" s="308">
        <v>12.9</v>
      </c>
      <c r="G4" s="245"/>
      <c r="H4" s="312"/>
      <c r="I4" s="208">
        <v>0</v>
      </c>
      <c r="J4" s="204">
        <v>0</v>
      </c>
      <c r="K4" s="246"/>
      <c r="L4" s="358">
        <v>0</v>
      </c>
      <c r="M4" s="143" t="s">
        <v>202</v>
      </c>
      <c r="N4" s="191">
        <f t="shared" ref="N4:N26" si="0">D4-O4</f>
        <v>12.155108359600002</v>
      </c>
      <c r="O4" s="191">
        <v>0.7</v>
      </c>
      <c r="P4" s="104">
        <v>0</v>
      </c>
      <c r="Q4" s="333">
        <v>0</v>
      </c>
      <c r="R4" s="333">
        <v>3.3</v>
      </c>
      <c r="S4" s="333">
        <v>7.6</v>
      </c>
      <c r="T4" s="192">
        <v>1.95</v>
      </c>
      <c r="U4" s="195">
        <v>0</v>
      </c>
    </row>
    <row r="5" spans="1:26" x14ac:dyDescent="0.25">
      <c r="A5" s="242">
        <v>4195</v>
      </c>
      <c r="B5" s="15" t="s">
        <v>18</v>
      </c>
      <c r="C5" s="243" t="s">
        <v>3</v>
      </c>
      <c r="D5" s="244">
        <v>7.2422582217600002</v>
      </c>
      <c r="E5" s="263" t="s">
        <v>162</v>
      </c>
      <c r="F5" s="308">
        <v>7.2</v>
      </c>
      <c r="G5" s="245"/>
      <c r="H5" s="312"/>
      <c r="I5" s="208">
        <v>3.3</v>
      </c>
      <c r="J5" s="204">
        <v>0</v>
      </c>
      <c r="K5" s="246"/>
      <c r="L5" s="358">
        <v>0</v>
      </c>
      <c r="M5" s="143" t="s">
        <v>202</v>
      </c>
      <c r="N5" s="191">
        <f t="shared" si="0"/>
        <v>7.2422582217600002</v>
      </c>
      <c r="O5" s="191">
        <v>0</v>
      </c>
      <c r="P5" s="104">
        <v>0</v>
      </c>
      <c r="Q5" s="333">
        <v>0</v>
      </c>
      <c r="R5" s="333">
        <v>2.86</v>
      </c>
      <c r="S5" s="333">
        <v>1.04</v>
      </c>
      <c r="T5" s="192">
        <v>1.84</v>
      </c>
      <c r="U5" s="195">
        <v>1.5</v>
      </c>
    </row>
    <row r="6" spans="1:26" x14ac:dyDescent="0.25">
      <c r="A6" s="242">
        <v>4196</v>
      </c>
      <c r="B6" s="15" t="s">
        <v>18</v>
      </c>
      <c r="C6" s="243" t="s">
        <v>3</v>
      </c>
      <c r="D6" s="244">
        <v>43.6798719166</v>
      </c>
      <c r="E6" s="263" t="s">
        <v>160</v>
      </c>
      <c r="F6" s="308">
        <v>43.7</v>
      </c>
      <c r="G6" s="245"/>
      <c r="H6" s="312"/>
      <c r="I6" s="208">
        <v>0</v>
      </c>
      <c r="J6" s="204">
        <v>0</v>
      </c>
      <c r="K6" s="246"/>
      <c r="L6" s="358">
        <v>0</v>
      </c>
      <c r="M6" s="143" t="s">
        <v>202</v>
      </c>
      <c r="N6" s="191">
        <f t="shared" si="0"/>
        <v>43.6798719166</v>
      </c>
      <c r="O6" s="191">
        <v>0</v>
      </c>
      <c r="P6" s="104">
        <v>0</v>
      </c>
      <c r="Q6" s="333">
        <v>0</v>
      </c>
      <c r="R6" s="333">
        <v>27.45</v>
      </c>
      <c r="S6" s="333">
        <v>16.22</v>
      </c>
      <c r="T6" s="192">
        <v>0</v>
      </c>
      <c r="U6" s="195">
        <v>0</v>
      </c>
    </row>
    <row r="7" spans="1:26" x14ac:dyDescent="0.25">
      <c r="A7" s="242">
        <v>4198</v>
      </c>
      <c r="B7" s="15" t="s">
        <v>18</v>
      </c>
      <c r="C7" s="243" t="s">
        <v>3</v>
      </c>
      <c r="D7" s="244">
        <v>14.060684609699999</v>
      </c>
      <c r="E7" s="263" t="s">
        <v>160</v>
      </c>
      <c r="F7" s="308">
        <v>14.1</v>
      </c>
      <c r="G7" s="245"/>
      <c r="H7" s="312"/>
      <c r="I7" s="208">
        <v>0</v>
      </c>
      <c r="J7" s="204">
        <v>0</v>
      </c>
      <c r="K7" s="246"/>
      <c r="L7" s="358">
        <v>0</v>
      </c>
      <c r="M7" s="143" t="s">
        <v>202</v>
      </c>
      <c r="N7" s="191">
        <f t="shared" si="0"/>
        <v>14.060684609699999</v>
      </c>
      <c r="O7" s="191">
        <v>0</v>
      </c>
      <c r="P7" s="104">
        <v>0</v>
      </c>
      <c r="Q7" s="333">
        <v>0</v>
      </c>
      <c r="R7" s="333">
        <v>14.06</v>
      </c>
      <c r="S7" s="333">
        <v>0</v>
      </c>
      <c r="T7" s="192">
        <v>0</v>
      </c>
      <c r="U7" s="195">
        <v>0</v>
      </c>
    </row>
    <row r="8" spans="1:26" x14ac:dyDescent="0.25">
      <c r="A8" s="242">
        <v>4199</v>
      </c>
      <c r="B8" s="15" t="s">
        <v>18</v>
      </c>
      <c r="C8" s="243" t="s">
        <v>3</v>
      </c>
      <c r="D8" s="244">
        <v>35.414058441400002</v>
      </c>
      <c r="E8" s="263" t="s">
        <v>163</v>
      </c>
      <c r="F8" s="308">
        <v>35.4</v>
      </c>
      <c r="G8" s="245"/>
      <c r="H8" s="312"/>
      <c r="I8" s="208">
        <v>9.6999999999999993</v>
      </c>
      <c r="J8" s="204">
        <v>2.9</v>
      </c>
      <c r="K8" s="246"/>
      <c r="L8" s="358">
        <v>0</v>
      </c>
      <c r="M8" s="143" t="s">
        <v>202</v>
      </c>
      <c r="N8" s="191">
        <f t="shared" si="0"/>
        <v>35.414058441400002</v>
      </c>
      <c r="O8" s="191">
        <v>0</v>
      </c>
      <c r="P8" s="104">
        <v>0</v>
      </c>
      <c r="Q8" s="333">
        <v>0</v>
      </c>
      <c r="R8" s="333">
        <v>24.55</v>
      </c>
      <c r="S8" s="333">
        <v>3.84</v>
      </c>
      <c r="T8" s="192">
        <v>0</v>
      </c>
      <c r="U8" s="195">
        <v>7.02</v>
      </c>
    </row>
    <row r="9" spans="1:26" x14ac:dyDescent="0.25">
      <c r="A9" s="242">
        <v>4200</v>
      </c>
      <c r="B9" s="15" t="s">
        <v>18</v>
      </c>
      <c r="C9" s="243" t="s">
        <v>3</v>
      </c>
      <c r="D9" s="244">
        <v>23.807841102499999</v>
      </c>
      <c r="E9" s="263" t="s">
        <v>160</v>
      </c>
      <c r="F9" s="308">
        <v>23.8</v>
      </c>
      <c r="G9" s="245"/>
      <c r="H9" s="312"/>
      <c r="I9" s="208">
        <v>0</v>
      </c>
      <c r="J9" s="204">
        <v>0</v>
      </c>
      <c r="K9" s="246"/>
      <c r="L9" s="358">
        <v>0</v>
      </c>
      <c r="M9" s="143" t="s">
        <v>202</v>
      </c>
      <c r="N9" s="191">
        <f t="shared" si="0"/>
        <v>23.807841102499999</v>
      </c>
      <c r="O9" s="191">
        <v>0</v>
      </c>
      <c r="P9" s="104">
        <v>0</v>
      </c>
      <c r="Q9" s="333">
        <v>0</v>
      </c>
      <c r="R9" s="333">
        <v>5.29</v>
      </c>
      <c r="S9" s="333">
        <v>18.52</v>
      </c>
      <c r="T9" s="192">
        <v>0</v>
      </c>
      <c r="U9" s="195">
        <v>0</v>
      </c>
    </row>
    <row r="10" spans="1:26" x14ac:dyDescent="0.25">
      <c r="A10" s="242">
        <v>4201</v>
      </c>
      <c r="B10" s="15" t="s">
        <v>18</v>
      </c>
      <c r="C10" s="243" t="s">
        <v>3</v>
      </c>
      <c r="D10" s="244">
        <v>7.67584378887</v>
      </c>
      <c r="E10" s="263" t="s">
        <v>160</v>
      </c>
      <c r="F10" s="308">
        <v>7.7</v>
      </c>
      <c r="G10" s="245"/>
      <c r="H10" s="312"/>
      <c r="I10" s="208">
        <v>0.4</v>
      </c>
      <c r="J10" s="204">
        <v>0</v>
      </c>
      <c r="K10" s="246"/>
      <c r="L10" s="358">
        <v>0</v>
      </c>
      <c r="M10" s="143" t="s">
        <v>202</v>
      </c>
      <c r="N10" s="191">
        <f t="shared" si="0"/>
        <v>7.67584378887</v>
      </c>
      <c r="O10" s="191">
        <v>0</v>
      </c>
      <c r="P10" s="104">
        <v>0</v>
      </c>
      <c r="Q10" s="333">
        <v>0</v>
      </c>
      <c r="R10" s="333">
        <v>5.26</v>
      </c>
      <c r="S10" s="333">
        <v>2.06</v>
      </c>
      <c r="T10" s="192">
        <v>0.36</v>
      </c>
      <c r="U10" s="195">
        <v>0</v>
      </c>
    </row>
    <row r="11" spans="1:26" x14ac:dyDescent="0.25">
      <c r="A11" s="242">
        <v>4303</v>
      </c>
      <c r="B11" s="15" t="s">
        <v>18</v>
      </c>
      <c r="C11" s="243" t="s">
        <v>6</v>
      </c>
      <c r="D11" s="244">
        <v>2.6133580641999998</v>
      </c>
      <c r="E11" s="263" t="s">
        <v>162</v>
      </c>
      <c r="F11" s="308">
        <v>2.6</v>
      </c>
      <c r="G11" s="245"/>
      <c r="H11" s="312"/>
      <c r="I11" s="208">
        <v>0.5</v>
      </c>
      <c r="J11" s="204">
        <v>0.5</v>
      </c>
      <c r="K11" s="246"/>
      <c r="L11" s="358">
        <v>0</v>
      </c>
      <c r="M11" s="143" t="s">
        <v>202</v>
      </c>
      <c r="N11" s="191">
        <f t="shared" si="0"/>
        <v>2.6133580641999998</v>
      </c>
      <c r="O11" s="191">
        <v>0</v>
      </c>
      <c r="P11" s="104">
        <v>0</v>
      </c>
      <c r="Q11" s="333">
        <v>0</v>
      </c>
      <c r="R11" s="333">
        <v>0.34</v>
      </c>
      <c r="S11" s="333">
        <v>2.23</v>
      </c>
      <c r="T11" s="192">
        <v>0</v>
      </c>
      <c r="U11" s="195">
        <v>0.1</v>
      </c>
    </row>
    <row r="12" spans="1:26" x14ac:dyDescent="0.25">
      <c r="A12" s="242">
        <v>4304</v>
      </c>
      <c r="B12" s="15" t="s">
        <v>18</v>
      </c>
      <c r="C12" s="243" t="s">
        <v>6</v>
      </c>
      <c r="D12" s="244">
        <v>1.90756619475</v>
      </c>
      <c r="E12" s="263" t="s">
        <v>162</v>
      </c>
      <c r="F12" s="308">
        <v>1.9</v>
      </c>
      <c r="G12" s="245"/>
      <c r="H12" s="312"/>
      <c r="I12" s="208">
        <v>1.5</v>
      </c>
      <c r="J12" s="204">
        <v>0</v>
      </c>
      <c r="K12" s="246"/>
      <c r="L12" s="358">
        <v>0</v>
      </c>
      <c r="M12" s="143" t="s">
        <v>202</v>
      </c>
      <c r="N12" s="191">
        <f t="shared" si="0"/>
        <v>1.90756619475</v>
      </c>
      <c r="O12" s="191">
        <v>0</v>
      </c>
      <c r="P12" s="104">
        <v>0</v>
      </c>
      <c r="Q12" s="333">
        <v>0</v>
      </c>
      <c r="R12" s="333">
        <v>0.19</v>
      </c>
      <c r="S12" s="333">
        <v>0.54</v>
      </c>
      <c r="T12" s="192">
        <v>0.05</v>
      </c>
      <c r="U12" s="193">
        <v>1.1000000000000001</v>
      </c>
    </row>
    <row r="13" spans="1:26" x14ac:dyDescent="0.25">
      <c r="A13" s="242">
        <v>4308</v>
      </c>
      <c r="B13" s="15" t="s">
        <v>18</v>
      </c>
      <c r="C13" s="243" t="s">
        <v>6</v>
      </c>
      <c r="D13" s="244">
        <v>16.451951653599998</v>
      </c>
      <c r="E13" s="263" t="s">
        <v>160</v>
      </c>
      <c r="F13" s="308">
        <v>16.5</v>
      </c>
      <c r="G13" s="245"/>
      <c r="H13" s="312"/>
      <c r="I13" s="208">
        <v>0</v>
      </c>
      <c r="J13" s="204">
        <v>0.3</v>
      </c>
      <c r="K13" s="246"/>
      <c r="L13" s="358">
        <v>0</v>
      </c>
      <c r="M13" s="143" t="s">
        <v>202</v>
      </c>
      <c r="N13" s="191">
        <f t="shared" si="0"/>
        <v>16.451951653599998</v>
      </c>
      <c r="O13" s="191">
        <v>0</v>
      </c>
      <c r="P13" s="104">
        <v>0</v>
      </c>
      <c r="Q13" s="333">
        <v>8.58</v>
      </c>
      <c r="R13" s="333">
        <v>0.44</v>
      </c>
      <c r="S13" s="333">
        <v>7.42</v>
      </c>
      <c r="T13" s="192">
        <v>0</v>
      </c>
      <c r="U13" s="195">
        <v>0</v>
      </c>
    </row>
    <row r="14" spans="1:26" x14ac:dyDescent="0.25">
      <c r="A14" s="313">
        <v>4309</v>
      </c>
      <c r="B14" s="314" t="s">
        <v>18</v>
      </c>
      <c r="C14" s="315" t="s">
        <v>6</v>
      </c>
      <c r="D14" s="316">
        <v>16.087824914500001</v>
      </c>
      <c r="E14" s="317" t="s">
        <v>162</v>
      </c>
      <c r="F14" s="318">
        <v>16.100000000000001</v>
      </c>
      <c r="G14" s="319"/>
      <c r="H14" s="320"/>
      <c r="I14" s="330">
        <v>0</v>
      </c>
      <c r="J14" s="331">
        <v>0.1</v>
      </c>
      <c r="K14" s="321"/>
      <c r="L14" s="358">
        <v>0</v>
      </c>
      <c r="M14" s="143" t="s">
        <v>202</v>
      </c>
      <c r="N14" s="191">
        <f t="shared" si="0"/>
        <v>9.6878249145000002</v>
      </c>
      <c r="O14" s="354">
        <v>6.4</v>
      </c>
      <c r="P14" s="104">
        <v>0</v>
      </c>
      <c r="Q14" s="334">
        <v>0</v>
      </c>
      <c r="R14" s="334">
        <v>0</v>
      </c>
      <c r="S14" s="334">
        <v>6.44</v>
      </c>
      <c r="T14" s="340">
        <v>5.44</v>
      </c>
      <c r="U14" s="335">
        <v>4.2</v>
      </c>
    </row>
    <row r="15" spans="1:26" s="236" customFormat="1" x14ac:dyDescent="0.25">
      <c r="A15" s="307" t="s">
        <v>116</v>
      </c>
      <c r="B15" s="307" t="s">
        <v>18</v>
      </c>
      <c r="C15" s="307"/>
      <c r="D15" s="307">
        <v>206.6</v>
      </c>
      <c r="E15" s="307"/>
      <c r="F15" s="307">
        <v>206.7</v>
      </c>
      <c r="G15" s="307"/>
      <c r="H15" s="307">
        <v>0</v>
      </c>
      <c r="I15" s="329">
        <v>15.4</v>
      </c>
      <c r="J15" s="198">
        <v>3.8</v>
      </c>
      <c r="K15" s="307"/>
      <c r="L15" s="307">
        <v>0</v>
      </c>
      <c r="M15" s="307">
        <v>0</v>
      </c>
      <c r="N15" s="198">
        <f>D15-O15</f>
        <v>199.5</v>
      </c>
      <c r="O15" s="198">
        <v>7.1</v>
      </c>
      <c r="P15" s="307">
        <v>0</v>
      </c>
      <c r="Q15" s="198">
        <v>8.6</v>
      </c>
      <c r="R15" s="198">
        <v>95.2</v>
      </c>
      <c r="S15" s="198">
        <v>70.8</v>
      </c>
      <c r="T15" s="198">
        <v>18</v>
      </c>
      <c r="U15" s="198">
        <v>13.9</v>
      </c>
      <c r="V15" s="341"/>
      <c r="W15" s="341"/>
      <c r="X15" s="341"/>
      <c r="Y15" s="341"/>
      <c r="Z15" s="341"/>
    </row>
    <row r="16" spans="1:26" ht="34.5" customHeight="1" x14ac:dyDescent="0.25">
      <c r="A16" s="322"/>
      <c r="B16" s="323"/>
      <c r="C16" s="324"/>
      <c r="D16" s="325"/>
      <c r="E16" s="326"/>
      <c r="F16" s="327"/>
      <c r="G16" s="326"/>
      <c r="H16" s="327"/>
      <c r="I16" s="332"/>
      <c r="J16" s="332"/>
      <c r="K16" s="328"/>
      <c r="L16" s="357"/>
      <c r="M16" s="323"/>
      <c r="N16" s="195"/>
      <c r="O16" s="332"/>
      <c r="P16" s="357"/>
      <c r="Q16" s="346"/>
      <c r="R16" s="348" t="s">
        <v>196</v>
      </c>
      <c r="S16" s="346"/>
      <c r="T16" s="347"/>
      <c r="U16" s="211"/>
    </row>
    <row r="17" spans="1:28" ht="17.25" customHeight="1" x14ac:dyDescent="0.25">
      <c r="A17" s="248"/>
      <c r="B17" s="249"/>
      <c r="C17" s="250"/>
      <c r="D17" s="251"/>
      <c r="E17" s="252"/>
      <c r="F17" s="309"/>
      <c r="G17" s="252"/>
      <c r="H17" s="309"/>
      <c r="I17" s="195"/>
      <c r="J17" s="195"/>
      <c r="K17" s="247"/>
      <c r="L17" s="360"/>
      <c r="M17" s="249"/>
      <c r="N17" s="195"/>
      <c r="O17" s="195"/>
      <c r="P17" s="249"/>
      <c r="Q17" s="345"/>
      <c r="R17" s="345"/>
      <c r="S17" s="345"/>
      <c r="T17" s="344"/>
      <c r="U17" s="332"/>
    </row>
    <row r="18" spans="1:28" ht="29.25" customHeight="1" x14ac:dyDescent="0.25">
      <c r="A18" s="313">
        <v>4418</v>
      </c>
      <c r="B18" s="314" t="s">
        <v>2</v>
      </c>
      <c r="C18" s="315" t="s">
        <v>3</v>
      </c>
      <c r="D18" s="316">
        <v>8.4403926557600002</v>
      </c>
      <c r="E18" s="317" t="s">
        <v>160</v>
      </c>
      <c r="F18" s="318">
        <v>8.4</v>
      </c>
      <c r="G18" s="319"/>
      <c r="H18" s="320"/>
      <c r="I18" s="330">
        <v>0</v>
      </c>
      <c r="J18" s="331">
        <v>0</v>
      </c>
      <c r="K18" s="321"/>
      <c r="L18" s="359">
        <v>0</v>
      </c>
      <c r="M18" s="352"/>
      <c r="N18" s="191">
        <f t="shared" si="0"/>
        <v>4.039265575999984E-2</v>
      </c>
      <c r="O18" s="354">
        <v>8.4</v>
      </c>
      <c r="P18" s="356">
        <v>0</v>
      </c>
      <c r="Q18" s="349" t="s">
        <v>197</v>
      </c>
      <c r="R18" s="349" t="s">
        <v>198</v>
      </c>
      <c r="S18" s="349" t="s">
        <v>199</v>
      </c>
      <c r="T18" s="350" t="s">
        <v>200</v>
      </c>
      <c r="U18" s="351" t="s">
        <v>201</v>
      </c>
    </row>
    <row r="19" spans="1:28" s="236" customFormat="1" x14ac:dyDescent="0.25">
      <c r="A19" s="307" t="s">
        <v>116</v>
      </c>
      <c r="B19" s="307" t="s">
        <v>2</v>
      </c>
      <c r="C19" s="307"/>
      <c r="D19" s="307">
        <v>8.4</v>
      </c>
      <c r="E19" s="307"/>
      <c r="F19" s="307">
        <v>8.4</v>
      </c>
      <c r="G19" s="307"/>
      <c r="H19" s="307">
        <v>0</v>
      </c>
      <c r="I19" s="198">
        <v>0</v>
      </c>
      <c r="J19" s="198">
        <v>0</v>
      </c>
      <c r="K19" s="307"/>
      <c r="L19" s="307">
        <v>0</v>
      </c>
      <c r="M19" s="307">
        <v>0</v>
      </c>
      <c r="N19" s="198">
        <f t="shared" si="0"/>
        <v>0</v>
      </c>
      <c r="O19" s="198">
        <v>8.4</v>
      </c>
      <c r="P19" s="307">
        <v>0</v>
      </c>
      <c r="Q19" s="307">
        <v>0</v>
      </c>
      <c r="R19" s="307">
        <v>0</v>
      </c>
      <c r="S19" s="307">
        <v>0</v>
      </c>
      <c r="T19" s="307">
        <v>0</v>
      </c>
      <c r="U19" s="307">
        <v>0</v>
      </c>
      <c r="V19" s="341"/>
      <c r="W19" s="341"/>
      <c r="X19" s="341"/>
      <c r="Y19" s="341"/>
      <c r="Z19" s="341"/>
      <c r="AA19" s="341"/>
    </row>
    <row r="20" spans="1:28" ht="24" customHeight="1" x14ac:dyDescent="0.25">
      <c r="A20" s="322"/>
      <c r="B20" s="323"/>
      <c r="C20" s="324"/>
      <c r="D20" s="325"/>
      <c r="E20" s="326"/>
      <c r="F20" s="327"/>
      <c r="G20" s="326"/>
      <c r="H20" s="327"/>
      <c r="I20" s="332"/>
      <c r="J20" s="332"/>
      <c r="K20" s="328"/>
      <c r="L20" s="357"/>
      <c r="M20" s="323"/>
      <c r="N20" s="195"/>
      <c r="O20" s="332"/>
      <c r="P20" s="323"/>
      <c r="Q20" s="332"/>
      <c r="R20" s="332"/>
      <c r="S20" s="332"/>
      <c r="T20" s="332"/>
      <c r="U20" s="332"/>
    </row>
    <row r="21" spans="1:28" ht="33.75" customHeight="1" x14ac:dyDescent="0.25">
      <c r="A21" s="248"/>
      <c r="B21" s="249"/>
      <c r="C21" s="250"/>
      <c r="D21" s="251"/>
      <c r="E21" s="252"/>
      <c r="F21" s="309"/>
      <c r="G21" s="252"/>
      <c r="H21" s="309"/>
      <c r="I21" s="195"/>
      <c r="J21" s="195"/>
      <c r="K21" s="247"/>
      <c r="L21" s="360"/>
      <c r="M21" s="249"/>
      <c r="N21" s="195"/>
      <c r="O21" s="195"/>
      <c r="P21" s="249"/>
      <c r="Q21" s="195"/>
      <c r="R21" s="195"/>
      <c r="S21" s="195"/>
      <c r="T21" s="195"/>
      <c r="U21" s="195"/>
    </row>
    <row r="22" spans="1:28" x14ac:dyDescent="0.25">
      <c r="A22" s="242">
        <v>4522</v>
      </c>
      <c r="B22" s="15" t="s">
        <v>31</v>
      </c>
      <c r="C22" s="243" t="s">
        <v>3</v>
      </c>
      <c r="D22" s="244">
        <v>22.348843183100001</v>
      </c>
      <c r="E22" s="263" t="s">
        <v>162</v>
      </c>
      <c r="F22" s="308">
        <v>22.3</v>
      </c>
      <c r="G22" s="245"/>
      <c r="H22" s="312"/>
      <c r="I22" s="208">
        <v>2.7</v>
      </c>
      <c r="J22" s="204">
        <v>0</v>
      </c>
      <c r="K22" s="246"/>
      <c r="L22" s="358">
        <v>0</v>
      </c>
      <c r="M22" s="143"/>
      <c r="N22" s="191">
        <f t="shared" si="0"/>
        <v>4.8843183100000687E-2</v>
      </c>
      <c r="O22" s="191">
        <v>22.3</v>
      </c>
      <c r="P22" s="104">
        <v>1.2</v>
      </c>
      <c r="Q22" s="333">
        <v>0</v>
      </c>
      <c r="R22" s="333">
        <v>9.1999999999999993</v>
      </c>
      <c r="S22" s="333">
        <v>12.3</v>
      </c>
      <c r="T22" s="192">
        <v>0</v>
      </c>
      <c r="U22" s="195">
        <v>0.9</v>
      </c>
    </row>
    <row r="23" spans="1:28" x14ac:dyDescent="0.25">
      <c r="A23" s="242">
        <v>4523</v>
      </c>
      <c r="B23" s="15" t="s">
        <v>31</v>
      </c>
      <c r="C23" s="243" t="s">
        <v>3</v>
      </c>
      <c r="D23" s="244">
        <v>6.8594789953199999</v>
      </c>
      <c r="E23" s="263" t="s">
        <v>162</v>
      </c>
      <c r="F23" s="308">
        <v>6.9</v>
      </c>
      <c r="G23" s="245"/>
      <c r="H23" s="312"/>
      <c r="I23" s="208">
        <v>1</v>
      </c>
      <c r="J23" s="204">
        <v>0</v>
      </c>
      <c r="K23" s="246"/>
      <c r="L23" s="358">
        <v>0</v>
      </c>
      <c r="M23" s="143"/>
      <c r="N23" s="191">
        <f t="shared" si="0"/>
        <v>6.8594789953199999</v>
      </c>
      <c r="O23" s="191">
        <v>0</v>
      </c>
      <c r="P23" s="104">
        <v>5.9</v>
      </c>
      <c r="Q23" s="333">
        <v>0</v>
      </c>
      <c r="R23" s="333">
        <v>5.9</v>
      </c>
      <c r="S23" s="333">
        <v>1</v>
      </c>
      <c r="T23" s="192">
        <v>0</v>
      </c>
      <c r="U23" s="195">
        <v>0</v>
      </c>
    </row>
    <row r="24" spans="1:28" x14ac:dyDescent="0.25">
      <c r="A24" s="242">
        <v>4542</v>
      </c>
      <c r="B24" s="15" t="s">
        <v>31</v>
      </c>
      <c r="C24" s="243" t="s">
        <v>6</v>
      </c>
      <c r="D24" s="244">
        <v>28.020861450799998</v>
      </c>
      <c r="E24" s="263" t="s">
        <v>163</v>
      </c>
      <c r="F24" s="308">
        <v>28</v>
      </c>
      <c r="G24" s="245"/>
      <c r="H24" s="312"/>
      <c r="I24" s="208">
        <v>0</v>
      </c>
      <c r="J24" s="204">
        <v>0</v>
      </c>
      <c r="K24" s="246"/>
      <c r="L24" s="358">
        <v>0</v>
      </c>
      <c r="M24" s="143"/>
      <c r="N24" s="191">
        <f t="shared" si="0"/>
        <v>2.0861450799998238E-2</v>
      </c>
      <c r="O24" s="191">
        <v>28</v>
      </c>
      <c r="P24" s="104"/>
      <c r="Q24" s="333">
        <v>0</v>
      </c>
      <c r="R24" s="333">
        <v>0</v>
      </c>
      <c r="S24" s="333">
        <v>0</v>
      </c>
      <c r="T24" s="192">
        <v>0</v>
      </c>
      <c r="U24" s="195">
        <v>28</v>
      </c>
    </row>
    <row r="25" spans="1:28" x14ac:dyDescent="0.25">
      <c r="A25" s="313">
        <v>4543</v>
      </c>
      <c r="B25" s="314" t="s">
        <v>31</v>
      </c>
      <c r="C25" s="315" t="s">
        <v>6</v>
      </c>
      <c r="D25" s="316">
        <v>5.71945364847</v>
      </c>
      <c r="E25" s="317" t="s">
        <v>164</v>
      </c>
      <c r="F25" s="318">
        <v>5.7</v>
      </c>
      <c r="G25" s="319"/>
      <c r="H25" s="320"/>
      <c r="I25" s="330">
        <v>0</v>
      </c>
      <c r="J25" s="204">
        <v>0</v>
      </c>
      <c r="K25" s="321"/>
      <c r="L25" s="358">
        <v>0</v>
      </c>
      <c r="M25" s="352"/>
      <c r="N25" s="191">
        <f t="shared" si="0"/>
        <v>1.9453648469999862E-2</v>
      </c>
      <c r="O25" s="354">
        <v>5.7</v>
      </c>
      <c r="P25" s="356"/>
      <c r="Q25" s="333">
        <v>0</v>
      </c>
      <c r="R25" s="334">
        <v>0</v>
      </c>
      <c r="S25" s="334">
        <v>0</v>
      </c>
      <c r="T25" s="192">
        <v>0</v>
      </c>
      <c r="U25" s="335">
        <v>5.7</v>
      </c>
    </row>
    <row r="26" spans="1:28" s="236" customFormat="1" x14ac:dyDescent="0.25">
      <c r="A26" s="307" t="s">
        <v>116</v>
      </c>
      <c r="B26" s="307" t="s">
        <v>31</v>
      </c>
      <c r="C26" s="307"/>
      <c r="D26" s="307">
        <v>62.9</v>
      </c>
      <c r="E26" s="307"/>
      <c r="F26" s="307">
        <v>62.9</v>
      </c>
      <c r="G26" s="307"/>
      <c r="H26" s="307">
        <v>0</v>
      </c>
      <c r="I26" s="198">
        <v>3.7</v>
      </c>
      <c r="J26" s="198">
        <v>0</v>
      </c>
      <c r="K26" s="307"/>
      <c r="L26" s="307">
        <v>0</v>
      </c>
      <c r="M26" s="307">
        <v>0</v>
      </c>
      <c r="N26" s="198">
        <f t="shared" si="0"/>
        <v>62.9</v>
      </c>
      <c r="O26" s="198">
        <v>0</v>
      </c>
      <c r="P26" s="307">
        <v>7.1</v>
      </c>
      <c r="Q26" s="198">
        <v>0</v>
      </c>
      <c r="R26" s="198">
        <v>15.1</v>
      </c>
      <c r="S26" s="198">
        <v>13.3</v>
      </c>
      <c r="T26" s="198">
        <v>0</v>
      </c>
      <c r="U26" s="198">
        <v>34.6</v>
      </c>
      <c r="V26" s="341"/>
      <c r="W26" s="341"/>
      <c r="X26" s="341"/>
      <c r="Y26" s="341"/>
      <c r="Z26" s="341"/>
      <c r="AA26" s="341"/>
      <c r="AB26" s="343"/>
    </row>
    <row r="27" spans="1:28" ht="27.75" customHeight="1" x14ac:dyDescent="0.25">
      <c r="A27" s="322"/>
      <c r="B27" s="323"/>
      <c r="C27" s="324"/>
      <c r="D27" s="325"/>
      <c r="E27" s="326"/>
      <c r="F27" s="327"/>
      <c r="G27" s="326"/>
      <c r="H27" s="327"/>
      <c r="I27" s="323"/>
      <c r="J27" s="323"/>
      <c r="K27" s="328"/>
      <c r="L27" s="357"/>
      <c r="M27" s="323"/>
      <c r="N27" s="332"/>
      <c r="O27" s="332"/>
      <c r="P27" s="323"/>
      <c r="Q27" s="332"/>
      <c r="R27" s="332"/>
      <c r="S27" s="332"/>
      <c r="T27" s="332"/>
      <c r="U27" s="342"/>
      <c r="V27" s="21"/>
      <c r="W27" s="21"/>
      <c r="X27" s="21"/>
      <c r="Y27" s="21"/>
      <c r="Z27" s="21"/>
      <c r="AA27" s="21"/>
    </row>
    <row r="28" spans="1:28" ht="59.25" customHeight="1" x14ac:dyDescent="0.25">
      <c r="A28" s="253"/>
      <c r="B28" s="254"/>
      <c r="C28" s="255"/>
      <c r="D28" s="256"/>
      <c r="E28" s="257"/>
      <c r="F28" s="310"/>
      <c r="G28" s="257"/>
      <c r="H28" s="310"/>
      <c r="I28" s="254"/>
      <c r="J28" s="254"/>
      <c r="K28" s="258"/>
      <c r="L28" s="361"/>
      <c r="M28" s="254"/>
      <c r="N28" s="335"/>
      <c r="O28" s="335"/>
      <c r="P28" s="254"/>
      <c r="Q28" s="335"/>
      <c r="R28" s="335"/>
      <c r="S28" s="335"/>
      <c r="T28" s="335"/>
      <c r="U28" s="335"/>
    </row>
    <row r="29" spans="1:28" x14ac:dyDescent="0.25">
      <c r="A29" s="259"/>
      <c r="B29" s="196"/>
      <c r="C29" s="260"/>
      <c r="D29" s="261"/>
      <c r="E29" s="262"/>
      <c r="F29" s="311"/>
      <c r="G29" s="262"/>
      <c r="H29" s="311"/>
      <c r="I29" s="196"/>
      <c r="J29" s="196"/>
      <c r="K29" s="197"/>
      <c r="L29" s="196"/>
      <c r="M29" s="196"/>
      <c r="N29" s="211"/>
      <c r="O29" s="211"/>
      <c r="P29" s="196"/>
      <c r="Q29" s="211"/>
      <c r="R29" s="211"/>
      <c r="S29" s="211"/>
      <c r="T29" s="211"/>
      <c r="U29" s="211"/>
    </row>
    <row r="30" spans="1:28" x14ac:dyDescent="0.25">
      <c r="A30" s="259"/>
      <c r="B30" s="196"/>
      <c r="C30" s="260"/>
      <c r="D30" s="261"/>
      <c r="E30" s="262"/>
      <c r="F30" s="311"/>
      <c r="G30" s="262"/>
      <c r="H30" s="311"/>
      <c r="I30" s="196"/>
      <c r="J30" s="196"/>
      <c r="K30" s="197"/>
      <c r="L30" s="196"/>
      <c r="M30" s="196"/>
      <c r="N30" s="211"/>
      <c r="O30" s="211"/>
      <c r="P30" s="196"/>
      <c r="Q30" s="211"/>
      <c r="R30" s="211"/>
      <c r="S30" s="211"/>
      <c r="T30" s="211"/>
      <c r="U30" s="211"/>
    </row>
    <row r="31" spans="1:28" x14ac:dyDescent="0.25">
      <c r="A31" s="259"/>
      <c r="B31" s="196"/>
      <c r="C31" s="260"/>
      <c r="D31" s="261"/>
      <c r="E31" s="262"/>
      <c r="F31" s="311"/>
      <c r="G31" s="262"/>
      <c r="H31" s="311"/>
      <c r="I31" s="196"/>
      <c r="J31" s="196"/>
      <c r="K31" s="197"/>
      <c r="L31" s="196"/>
      <c r="M31" s="196"/>
      <c r="N31" s="211"/>
      <c r="O31" s="211"/>
      <c r="P31" s="196"/>
      <c r="Q31" s="211"/>
      <c r="R31" s="211"/>
      <c r="S31" s="211"/>
      <c r="T31" s="211"/>
      <c r="U31" s="211"/>
    </row>
    <row r="32" spans="1:28" x14ac:dyDescent="0.25">
      <c r="A32" s="259"/>
      <c r="B32" s="196"/>
      <c r="C32" s="260"/>
      <c r="D32" s="261"/>
      <c r="E32" s="262"/>
      <c r="F32" s="311"/>
      <c r="G32" s="262"/>
      <c r="H32" s="311"/>
      <c r="I32" s="196"/>
      <c r="J32" s="196"/>
      <c r="K32" s="197"/>
      <c r="L32" s="196"/>
      <c r="M32" s="196"/>
      <c r="N32" s="211"/>
      <c r="O32" s="211"/>
      <c r="P32" s="196"/>
      <c r="Q32" s="211"/>
      <c r="R32" s="211"/>
      <c r="S32" s="211"/>
      <c r="T32" s="211"/>
      <c r="U32" s="211"/>
    </row>
    <row r="33" spans="1:21" x14ac:dyDescent="0.25">
      <c r="A33" s="259"/>
      <c r="B33" s="196"/>
      <c r="C33" s="260"/>
      <c r="D33" s="261"/>
      <c r="E33" s="262"/>
      <c r="F33" s="311"/>
      <c r="G33" s="262"/>
      <c r="H33" s="311"/>
      <c r="I33" s="196"/>
      <c r="J33" s="196"/>
      <c r="K33" s="197"/>
      <c r="L33" s="196"/>
      <c r="M33" s="196"/>
      <c r="N33" s="211"/>
      <c r="O33" s="211"/>
      <c r="P33" s="196"/>
      <c r="Q33" s="211"/>
      <c r="R33" s="211"/>
      <c r="S33" s="211"/>
      <c r="T33" s="211"/>
      <c r="U33" s="211"/>
    </row>
    <row r="34" spans="1:21" x14ac:dyDescent="0.25">
      <c r="A34" s="259"/>
      <c r="B34" s="196"/>
      <c r="C34" s="260"/>
      <c r="D34" s="261"/>
      <c r="E34" s="262"/>
      <c r="F34" s="311"/>
      <c r="G34" s="262"/>
      <c r="H34" s="311"/>
      <c r="I34" s="196"/>
      <c r="J34" s="196"/>
      <c r="K34" s="197"/>
      <c r="L34" s="196"/>
      <c r="M34" s="196"/>
      <c r="N34" s="211"/>
      <c r="O34" s="211"/>
      <c r="P34" s="196"/>
      <c r="Q34" s="211"/>
      <c r="R34" s="211"/>
      <c r="S34" s="211"/>
      <c r="T34" s="211"/>
      <c r="U34" s="211"/>
    </row>
    <row r="35" spans="1:21" x14ac:dyDescent="0.25">
      <c r="A35" s="259"/>
      <c r="B35" s="196"/>
      <c r="C35" s="260"/>
      <c r="D35" s="261"/>
      <c r="E35" s="262"/>
      <c r="F35" s="311"/>
      <c r="G35" s="262"/>
      <c r="H35" s="311"/>
      <c r="I35" s="196"/>
      <c r="J35" s="196"/>
      <c r="K35" s="197"/>
      <c r="L35" s="196"/>
      <c r="M35" s="196"/>
      <c r="N35" s="211"/>
      <c r="O35" s="211"/>
      <c r="P35" s="196"/>
      <c r="Q35" s="211"/>
      <c r="R35" s="211"/>
      <c r="S35" s="211"/>
      <c r="T35" s="211"/>
      <c r="U35" s="211"/>
    </row>
    <row r="36" spans="1:21" x14ac:dyDescent="0.25">
      <c r="A36" s="259"/>
      <c r="B36" s="196"/>
      <c r="C36" s="260"/>
      <c r="D36" s="261"/>
      <c r="E36" s="262"/>
      <c r="F36" s="311"/>
      <c r="G36" s="262"/>
      <c r="H36" s="311"/>
      <c r="I36" s="196"/>
      <c r="J36" s="196"/>
      <c r="K36" s="197"/>
      <c r="L36" s="196"/>
      <c r="M36" s="196"/>
      <c r="N36" s="211"/>
      <c r="O36" s="211"/>
      <c r="P36" s="196"/>
      <c r="Q36" s="211"/>
      <c r="R36" s="211"/>
      <c r="S36" s="211"/>
      <c r="T36" s="211"/>
      <c r="U36" s="211"/>
    </row>
    <row r="37" spans="1:21" x14ac:dyDescent="0.25">
      <c r="A37" s="259"/>
      <c r="B37" s="196"/>
      <c r="C37" s="260"/>
      <c r="D37" s="261"/>
      <c r="E37" s="262"/>
      <c r="F37" s="311"/>
      <c r="G37" s="262"/>
      <c r="H37" s="311"/>
      <c r="I37" s="196"/>
      <c r="J37" s="196"/>
      <c r="K37" s="197"/>
      <c r="L37" s="196"/>
      <c r="M37" s="196"/>
      <c r="N37" s="211"/>
      <c r="O37" s="211"/>
      <c r="P37" s="196"/>
      <c r="Q37" s="211"/>
      <c r="R37" s="211"/>
      <c r="S37" s="211"/>
      <c r="T37" s="211"/>
      <c r="U37" s="211"/>
    </row>
    <row r="38" spans="1:21" x14ac:dyDescent="0.25">
      <c r="A38" s="259"/>
      <c r="B38" s="196"/>
      <c r="C38" s="260"/>
      <c r="D38" s="261"/>
      <c r="E38" s="262"/>
      <c r="F38" s="311"/>
      <c r="G38" s="262"/>
      <c r="H38" s="311"/>
      <c r="I38" s="196"/>
      <c r="J38" s="196"/>
      <c r="K38" s="197"/>
      <c r="L38" s="196"/>
      <c r="M38" s="196"/>
      <c r="N38" s="211"/>
      <c r="O38" s="211"/>
      <c r="P38" s="196"/>
      <c r="Q38" s="211"/>
      <c r="R38" s="211"/>
      <c r="S38" s="211"/>
      <c r="T38" s="211"/>
      <c r="U38" s="211"/>
    </row>
    <row r="39" spans="1:21" x14ac:dyDescent="0.25">
      <c r="A39" s="259"/>
      <c r="B39" s="196"/>
      <c r="C39" s="260"/>
      <c r="D39" s="261"/>
      <c r="E39" s="262"/>
      <c r="F39" s="311"/>
      <c r="G39" s="262"/>
      <c r="H39" s="311"/>
      <c r="I39" s="196"/>
      <c r="J39" s="196"/>
      <c r="K39" s="197"/>
      <c r="L39" s="196"/>
      <c r="M39" s="196"/>
      <c r="N39" s="211"/>
      <c r="O39" s="211"/>
      <c r="P39" s="196"/>
      <c r="Q39" s="211"/>
      <c r="R39" s="211"/>
      <c r="S39" s="211"/>
      <c r="T39" s="211"/>
      <c r="U39" s="211"/>
    </row>
    <row r="40" spans="1:21" x14ac:dyDescent="0.25">
      <c r="A40" s="259"/>
      <c r="B40" s="196"/>
      <c r="C40" s="260"/>
      <c r="D40" s="261"/>
      <c r="E40" s="262"/>
      <c r="F40" s="311"/>
      <c r="G40" s="262"/>
      <c r="H40" s="311"/>
      <c r="I40" s="196"/>
      <c r="J40" s="196"/>
      <c r="K40" s="197"/>
      <c r="L40" s="196"/>
      <c r="M40" s="196"/>
      <c r="N40" s="211"/>
      <c r="O40" s="211"/>
      <c r="P40" s="196"/>
      <c r="Q40" s="211"/>
      <c r="R40" s="211"/>
      <c r="S40" s="211"/>
      <c r="T40" s="211"/>
      <c r="U40" s="211"/>
    </row>
    <row r="41" spans="1:21" x14ac:dyDescent="0.25">
      <c r="A41" s="259"/>
      <c r="B41" s="196"/>
      <c r="C41" s="260"/>
      <c r="D41" s="261"/>
      <c r="E41" s="262"/>
      <c r="F41" s="311"/>
      <c r="G41" s="262"/>
      <c r="H41" s="311"/>
      <c r="I41" s="196"/>
      <c r="J41" s="196"/>
      <c r="K41" s="197"/>
      <c r="L41" s="196"/>
      <c r="M41" s="196"/>
      <c r="N41" s="211"/>
      <c r="O41" s="211"/>
      <c r="P41" s="196"/>
      <c r="Q41" s="211"/>
      <c r="R41" s="211"/>
      <c r="S41" s="211"/>
      <c r="T41" s="211"/>
      <c r="U41" s="211"/>
    </row>
    <row r="42" spans="1:21" x14ac:dyDescent="0.25">
      <c r="A42" s="259"/>
      <c r="B42" s="196"/>
      <c r="C42" s="260"/>
      <c r="D42" s="261"/>
      <c r="E42" s="262"/>
      <c r="F42" s="311"/>
      <c r="G42" s="262"/>
      <c r="H42" s="311"/>
      <c r="I42" s="196"/>
      <c r="J42" s="196"/>
      <c r="K42" s="197"/>
      <c r="L42" s="196"/>
      <c r="M42" s="196"/>
      <c r="N42" s="211"/>
      <c r="O42" s="211"/>
      <c r="P42" s="196"/>
      <c r="Q42" s="211"/>
      <c r="R42" s="211"/>
      <c r="S42" s="211"/>
      <c r="T42" s="211"/>
      <c r="U42" s="211"/>
    </row>
    <row r="43" spans="1:21" x14ac:dyDescent="0.25">
      <c r="A43" s="259"/>
      <c r="B43" s="196"/>
      <c r="C43" s="260"/>
      <c r="D43" s="261"/>
      <c r="E43" s="262"/>
      <c r="F43" s="311"/>
      <c r="G43" s="262"/>
      <c r="H43" s="311"/>
      <c r="I43" s="196"/>
      <c r="J43" s="196"/>
      <c r="K43" s="197"/>
      <c r="L43" s="196"/>
      <c r="M43" s="196"/>
      <c r="N43" s="211"/>
      <c r="O43" s="211"/>
      <c r="P43" s="196"/>
      <c r="Q43" s="211"/>
      <c r="R43" s="211"/>
      <c r="S43" s="211"/>
      <c r="T43" s="211"/>
      <c r="U43" s="211"/>
    </row>
    <row r="44" spans="1:21" x14ac:dyDescent="0.25">
      <c r="A44" s="259"/>
      <c r="B44" s="196"/>
      <c r="C44" s="260"/>
      <c r="D44" s="261"/>
      <c r="E44" s="262"/>
      <c r="F44" s="311"/>
      <c r="G44" s="262"/>
      <c r="H44" s="311"/>
      <c r="I44" s="196"/>
      <c r="J44" s="196"/>
      <c r="K44" s="197"/>
      <c r="L44" s="196"/>
      <c r="M44" s="196"/>
      <c r="N44" s="211"/>
      <c r="O44" s="211"/>
      <c r="P44" s="196"/>
      <c r="Q44" s="211"/>
      <c r="R44" s="211"/>
      <c r="S44" s="211"/>
      <c r="T44" s="211"/>
      <c r="U44" s="211"/>
    </row>
    <row r="45" spans="1:21" x14ac:dyDescent="0.25">
      <c r="A45" s="259"/>
      <c r="B45" s="196"/>
      <c r="C45" s="260"/>
      <c r="D45" s="261"/>
      <c r="E45" s="262"/>
      <c r="F45" s="311"/>
      <c r="G45" s="262"/>
      <c r="H45" s="311"/>
      <c r="I45" s="196"/>
      <c r="J45" s="196"/>
      <c r="K45" s="197"/>
      <c r="L45" s="196"/>
      <c r="M45" s="196"/>
      <c r="N45" s="211"/>
      <c r="O45" s="211"/>
      <c r="P45" s="196"/>
      <c r="Q45" s="211"/>
      <c r="R45" s="211"/>
      <c r="S45" s="211"/>
      <c r="T45" s="211"/>
      <c r="U45" s="211"/>
    </row>
    <row r="46" spans="1:21" x14ac:dyDescent="0.25">
      <c r="A46" s="259"/>
      <c r="B46" s="196"/>
      <c r="C46" s="260"/>
      <c r="D46" s="261"/>
      <c r="E46" s="262"/>
      <c r="F46" s="311"/>
      <c r="G46" s="262"/>
      <c r="H46" s="311"/>
      <c r="I46" s="196"/>
      <c r="J46" s="196"/>
      <c r="K46" s="197"/>
      <c r="L46" s="196"/>
      <c r="M46" s="196"/>
      <c r="N46" s="211"/>
      <c r="O46" s="211"/>
      <c r="P46" s="196"/>
      <c r="Q46" s="211"/>
      <c r="R46" s="211"/>
      <c r="S46" s="211"/>
      <c r="T46" s="211"/>
      <c r="U46" s="211"/>
    </row>
    <row r="47" spans="1:21" x14ac:dyDescent="0.25">
      <c r="A47" s="259"/>
      <c r="B47" s="196"/>
      <c r="C47" s="260"/>
      <c r="D47" s="261"/>
      <c r="E47" s="262"/>
      <c r="F47" s="311"/>
      <c r="G47" s="262"/>
      <c r="H47" s="311"/>
      <c r="I47" s="196"/>
      <c r="J47" s="196"/>
      <c r="K47" s="197"/>
      <c r="L47" s="196"/>
      <c r="M47" s="196"/>
      <c r="N47" s="211"/>
      <c r="O47" s="211"/>
      <c r="P47" s="196"/>
      <c r="Q47" s="211"/>
      <c r="R47" s="211"/>
      <c r="S47" s="211"/>
      <c r="T47" s="211"/>
      <c r="U47" s="211"/>
    </row>
    <row r="48" spans="1:21" x14ac:dyDescent="0.25">
      <c r="A48" s="259"/>
      <c r="B48" s="196"/>
      <c r="C48" s="260"/>
      <c r="D48" s="261"/>
      <c r="E48" s="262"/>
      <c r="F48" s="311"/>
      <c r="G48" s="262"/>
      <c r="H48" s="311"/>
      <c r="I48" s="196"/>
      <c r="J48" s="196"/>
      <c r="K48" s="197"/>
      <c r="L48" s="196"/>
      <c r="M48" s="196"/>
      <c r="N48" s="211"/>
      <c r="O48" s="211"/>
      <c r="P48" s="196"/>
      <c r="Q48" s="211"/>
      <c r="R48" s="211"/>
      <c r="S48" s="211"/>
      <c r="T48" s="211"/>
      <c r="U48" s="211"/>
    </row>
    <row r="49" spans="1:21" x14ac:dyDescent="0.25">
      <c r="A49" s="259"/>
      <c r="B49" s="196"/>
      <c r="C49" s="260"/>
      <c r="D49" s="261"/>
      <c r="E49" s="262"/>
      <c r="F49" s="311"/>
      <c r="G49" s="262"/>
      <c r="H49" s="311"/>
      <c r="I49" s="196"/>
      <c r="J49" s="196"/>
      <c r="K49" s="197"/>
      <c r="L49" s="196"/>
      <c r="M49" s="196"/>
      <c r="N49" s="211"/>
      <c r="O49" s="211"/>
      <c r="P49" s="196"/>
      <c r="Q49" s="211"/>
      <c r="R49" s="211"/>
      <c r="S49" s="211"/>
      <c r="T49" s="211"/>
      <c r="U49" s="211"/>
    </row>
    <row r="50" spans="1:21" x14ac:dyDescent="0.25">
      <c r="A50" s="259"/>
      <c r="B50" s="196"/>
      <c r="C50" s="260"/>
      <c r="D50" s="261"/>
      <c r="E50" s="262"/>
      <c r="F50" s="311"/>
      <c r="G50" s="262"/>
      <c r="H50" s="311"/>
      <c r="I50" s="196"/>
      <c r="J50" s="196"/>
      <c r="K50" s="197"/>
      <c r="L50" s="196"/>
      <c r="M50" s="196"/>
      <c r="N50" s="211"/>
      <c r="O50" s="211"/>
      <c r="P50" s="196"/>
      <c r="Q50" s="211"/>
      <c r="R50" s="211"/>
      <c r="S50" s="211"/>
      <c r="T50" s="211"/>
      <c r="U50" s="211"/>
    </row>
    <row r="51" spans="1:21" x14ac:dyDescent="0.25">
      <c r="A51" s="259"/>
      <c r="B51" s="196"/>
      <c r="C51" s="260"/>
      <c r="D51" s="261"/>
      <c r="E51" s="262"/>
      <c r="F51" s="311"/>
      <c r="G51" s="262"/>
      <c r="H51" s="311"/>
      <c r="I51" s="196"/>
      <c r="J51" s="196"/>
      <c r="K51" s="197"/>
      <c r="L51" s="196"/>
      <c r="M51" s="196"/>
      <c r="N51" s="211"/>
      <c r="O51" s="211"/>
      <c r="P51" s="196"/>
      <c r="Q51" s="211"/>
      <c r="R51" s="211"/>
      <c r="S51" s="211"/>
      <c r="T51" s="211"/>
      <c r="U51" s="211"/>
    </row>
    <row r="52" spans="1:21" x14ac:dyDescent="0.25">
      <c r="A52" s="259"/>
      <c r="B52" s="196"/>
      <c r="C52" s="260"/>
      <c r="D52" s="261"/>
      <c r="E52" s="262"/>
      <c r="F52" s="311"/>
      <c r="G52" s="262"/>
      <c r="H52" s="311"/>
      <c r="I52" s="196"/>
      <c r="J52" s="196"/>
      <c r="K52" s="197"/>
      <c r="L52" s="196"/>
      <c r="M52" s="196"/>
      <c r="N52" s="211"/>
      <c r="O52" s="211"/>
      <c r="P52" s="196"/>
      <c r="Q52" s="211"/>
      <c r="R52" s="211"/>
      <c r="S52" s="211"/>
      <c r="T52" s="211"/>
      <c r="U52" s="211"/>
    </row>
    <row r="53" spans="1:21" x14ac:dyDescent="0.25">
      <c r="A53" s="259"/>
      <c r="B53" s="196"/>
      <c r="C53" s="260"/>
      <c r="D53" s="261"/>
      <c r="E53" s="262"/>
      <c r="F53" s="311"/>
      <c r="G53" s="262"/>
      <c r="H53" s="311"/>
      <c r="I53" s="196"/>
      <c r="J53" s="196"/>
      <c r="K53" s="197"/>
      <c r="L53" s="196"/>
      <c r="M53" s="196"/>
      <c r="N53" s="211"/>
      <c r="O53" s="211"/>
      <c r="P53" s="196"/>
      <c r="Q53" s="211"/>
      <c r="R53" s="211"/>
      <c r="S53" s="211"/>
      <c r="T53" s="211"/>
      <c r="U53" s="211"/>
    </row>
    <row r="54" spans="1:21" x14ac:dyDescent="0.25">
      <c r="A54" s="259"/>
      <c r="B54" s="196"/>
      <c r="C54" s="260"/>
      <c r="D54" s="261"/>
      <c r="E54" s="262"/>
      <c r="F54" s="311"/>
      <c r="G54" s="262"/>
      <c r="H54" s="311"/>
      <c r="I54" s="196"/>
      <c r="J54" s="196"/>
      <c r="K54" s="197"/>
      <c r="L54" s="196"/>
      <c r="M54" s="196"/>
      <c r="N54" s="211"/>
      <c r="O54" s="211"/>
      <c r="P54" s="196"/>
      <c r="Q54" s="211"/>
      <c r="R54" s="211"/>
      <c r="S54" s="211"/>
      <c r="T54" s="211"/>
      <c r="U54" s="211"/>
    </row>
    <row r="55" spans="1:21" x14ac:dyDescent="0.25">
      <c r="A55" s="259"/>
      <c r="B55" s="196"/>
      <c r="C55" s="260"/>
      <c r="D55" s="261"/>
      <c r="E55" s="262"/>
      <c r="F55" s="311"/>
      <c r="G55" s="262"/>
      <c r="H55" s="311"/>
      <c r="I55" s="196"/>
      <c r="J55" s="196"/>
      <c r="K55" s="197"/>
      <c r="L55" s="196"/>
      <c r="M55" s="196"/>
      <c r="N55" s="211"/>
      <c r="O55" s="211"/>
      <c r="P55" s="196"/>
      <c r="Q55" s="211"/>
      <c r="R55" s="211"/>
      <c r="S55" s="211"/>
      <c r="T55" s="211"/>
      <c r="U55" s="211"/>
    </row>
    <row r="56" spans="1:21" x14ac:dyDescent="0.25">
      <c r="A56" s="259"/>
      <c r="B56" s="196"/>
      <c r="C56" s="260"/>
      <c r="D56" s="261"/>
      <c r="E56" s="262"/>
      <c r="F56" s="311"/>
      <c r="G56" s="262"/>
      <c r="H56" s="311"/>
      <c r="I56" s="196"/>
      <c r="J56" s="196"/>
      <c r="K56" s="197"/>
      <c r="L56" s="196"/>
      <c r="M56" s="196"/>
      <c r="N56" s="211"/>
      <c r="O56" s="211"/>
      <c r="P56" s="196"/>
      <c r="Q56" s="211"/>
      <c r="R56" s="211"/>
      <c r="S56" s="211"/>
      <c r="T56" s="211"/>
      <c r="U56" s="211"/>
    </row>
    <row r="57" spans="1:21" x14ac:dyDescent="0.25">
      <c r="A57" s="259"/>
      <c r="B57" s="196"/>
      <c r="C57" s="260"/>
      <c r="D57" s="261"/>
      <c r="E57" s="262"/>
      <c r="F57" s="311"/>
      <c r="G57" s="262"/>
      <c r="H57" s="311"/>
      <c r="I57" s="196"/>
      <c r="J57" s="196"/>
      <c r="K57" s="197"/>
      <c r="L57" s="196"/>
      <c r="M57" s="196"/>
      <c r="N57" s="211"/>
      <c r="O57" s="211"/>
      <c r="P57" s="196"/>
      <c r="Q57" s="211"/>
      <c r="R57" s="211"/>
      <c r="S57" s="211"/>
      <c r="T57" s="211"/>
      <c r="U57" s="211"/>
    </row>
    <row r="58" spans="1:21" x14ac:dyDescent="0.25">
      <c r="A58" s="259"/>
      <c r="B58" s="196"/>
      <c r="C58" s="260"/>
      <c r="D58" s="261"/>
      <c r="E58" s="262"/>
      <c r="F58" s="311"/>
      <c r="G58" s="262"/>
      <c r="H58" s="311"/>
      <c r="I58" s="196"/>
      <c r="J58" s="196"/>
      <c r="K58" s="197"/>
      <c r="L58" s="196"/>
      <c r="M58" s="196"/>
      <c r="N58" s="211"/>
      <c r="O58" s="211"/>
      <c r="P58" s="196"/>
      <c r="Q58" s="211"/>
      <c r="R58" s="211"/>
      <c r="S58" s="211"/>
      <c r="T58" s="211"/>
      <c r="U58" s="211"/>
    </row>
    <row r="59" spans="1:21" x14ac:dyDescent="0.25">
      <c r="A59" s="259"/>
      <c r="B59" s="196"/>
      <c r="C59" s="260"/>
      <c r="D59" s="261"/>
      <c r="E59" s="262"/>
      <c r="F59" s="311"/>
      <c r="G59" s="262"/>
      <c r="H59" s="311"/>
      <c r="I59" s="196"/>
      <c r="J59" s="196"/>
      <c r="K59" s="197"/>
      <c r="L59" s="196"/>
      <c r="M59" s="196"/>
      <c r="N59" s="211"/>
      <c r="O59" s="211"/>
      <c r="P59" s="196"/>
      <c r="Q59" s="211"/>
      <c r="R59" s="211"/>
      <c r="S59" s="211"/>
      <c r="T59" s="211"/>
      <c r="U59" s="211"/>
    </row>
    <row r="60" spans="1:21" x14ac:dyDescent="0.25">
      <c r="A60" s="259"/>
      <c r="B60" s="196"/>
      <c r="C60" s="260"/>
      <c r="D60" s="261"/>
      <c r="E60" s="262"/>
      <c r="F60" s="311"/>
      <c r="G60" s="262"/>
      <c r="H60" s="311"/>
      <c r="I60" s="196"/>
      <c r="J60" s="196"/>
      <c r="K60" s="197"/>
      <c r="L60" s="196"/>
      <c r="M60" s="196"/>
      <c r="N60" s="211"/>
      <c r="O60" s="211"/>
      <c r="P60" s="196"/>
      <c r="Q60" s="211"/>
      <c r="R60" s="211"/>
      <c r="S60" s="211"/>
      <c r="T60" s="211"/>
      <c r="U60" s="211"/>
    </row>
    <row r="61" spans="1:21" x14ac:dyDescent="0.25">
      <c r="A61" s="259"/>
      <c r="B61" s="196"/>
      <c r="C61" s="260"/>
      <c r="D61" s="261"/>
      <c r="E61" s="262"/>
      <c r="F61" s="311"/>
      <c r="G61" s="262"/>
      <c r="H61" s="311"/>
      <c r="I61" s="196"/>
      <c r="J61" s="196"/>
      <c r="K61" s="197"/>
      <c r="L61" s="196"/>
      <c r="M61" s="196"/>
      <c r="N61" s="211"/>
      <c r="O61" s="211"/>
      <c r="P61" s="196"/>
      <c r="Q61" s="211"/>
      <c r="R61" s="211"/>
      <c r="S61" s="211"/>
      <c r="T61" s="211"/>
      <c r="U61" s="211"/>
    </row>
    <row r="62" spans="1:21" x14ac:dyDescent="0.25">
      <c r="A62" s="259"/>
      <c r="B62" s="196"/>
      <c r="C62" s="260"/>
      <c r="D62" s="261"/>
      <c r="E62" s="262"/>
      <c r="F62" s="311"/>
      <c r="G62" s="262"/>
      <c r="H62" s="311"/>
      <c r="I62" s="196"/>
      <c r="J62" s="196"/>
      <c r="K62" s="197"/>
      <c r="L62" s="196"/>
      <c r="M62" s="196"/>
      <c r="N62" s="211"/>
      <c r="O62" s="211"/>
      <c r="P62" s="196"/>
      <c r="Q62" s="211"/>
      <c r="R62" s="211"/>
      <c r="S62" s="211"/>
      <c r="T62" s="211"/>
      <c r="U62" s="211"/>
    </row>
    <row r="63" spans="1:21" x14ac:dyDescent="0.25">
      <c r="A63" s="259"/>
      <c r="B63" s="196"/>
      <c r="C63" s="260"/>
      <c r="D63" s="261"/>
      <c r="E63" s="262"/>
      <c r="F63" s="311"/>
      <c r="G63" s="262"/>
      <c r="H63" s="311"/>
      <c r="I63" s="196"/>
      <c r="J63" s="196"/>
      <c r="K63" s="197"/>
      <c r="L63" s="196"/>
      <c r="M63" s="196"/>
      <c r="N63" s="211"/>
      <c r="O63" s="211"/>
      <c r="P63" s="196"/>
      <c r="Q63" s="211"/>
      <c r="R63" s="211"/>
      <c r="S63" s="211"/>
      <c r="T63" s="211"/>
      <c r="U63" s="211"/>
    </row>
    <row r="64" spans="1:21" x14ac:dyDescent="0.25">
      <c r="A64" s="259"/>
      <c r="B64" s="196"/>
      <c r="C64" s="260"/>
      <c r="D64" s="261"/>
      <c r="E64" s="262"/>
      <c r="F64" s="311"/>
      <c r="G64" s="262"/>
      <c r="H64" s="311"/>
      <c r="I64" s="196"/>
      <c r="J64" s="196"/>
      <c r="K64" s="197"/>
      <c r="L64" s="196"/>
      <c r="M64" s="196"/>
      <c r="N64" s="211"/>
      <c r="O64" s="211"/>
      <c r="P64" s="196"/>
      <c r="Q64" s="211"/>
      <c r="R64" s="211"/>
      <c r="S64" s="211"/>
      <c r="T64" s="211"/>
      <c r="U64" s="211"/>
    </row>
    <row r="65" spans="1:21" x14ac:dyDescent="0.25">
      <c r="A65" s="259"/>
      <c r="B65" s="196"/>
      <c r="C65" s="260"/>
      <c r="D65" s="261"/>
      <c r="E65" s="262"/>
      <c r="F65" s="311"/>
      <c r="G65" s="262"/>
      <c r="H65" s="311"/>
      <c r="I65" s="196"/>
      <c r="J65" s="196"/>
      <c r="K65" s="197"/>
      <c r="L65" s="196"/>
      <c r="M65" s="196"/>
      <c r="N65" s="211"/>
      <c r="O65" s="211"/>
      <c r="P65" s="196"/>
      <c r="Q65" s="211"/>
      <c r="R65" s="211"/>
      <c r="S65" s="211"/>
      <c r="T65" s="211"/>
      <c r="U65" s="211"/>
    </row>
    <row r="66" spans="1:21" x14ac:dyDescent="0.25">
      <c r="A66" s="259"/>
      <c r="B66" s="196"/>
      <c r="C66" s="260"/>
      <c r="D66" s="261"/>
      <c r="E66" s="262"/>
      <c r="F66" s="311"/>
      <c r="G66" s="262"/>
      <c r="H66" s="311"/>
      <c r="I66" s="196"/>
      <c r="J66" s="196"/>
      <c r="K66" s="197"/>
      <c r="L66" s="196"/>
      <c r="M66" s="196"/>
      <c r="N66" s="211"/>
      <c r="O66" s="211"/>
      <c r="P66" s="196"/>
      <c r="Q66" s="211"/>
      <c r="R66" s="211"/>
      <c r="S66" s="211"/>
      <c r="T66" s="211"/>
      <c r="U66" s="211"/>
    </row>
    <row r="67" spans="1:21" x14ac:dyDescent="0.25">
      <c r="A67" s="259"/>
      <c r="B67" s="196"/>
      <c r="C67" s="260"/>
      <c r="D67" s="261"/>
      <c r="E67" s="262"/>
      <c r="F67" s="311"/>
      <c r="G67" s="262"/>
      <c r="H67" s="311"/>
      <c r="I67" s="196"/>
      <c r="J67" s="196"/>
      <c r="K67" s="197"/>
      <c r="L67" s="196"/>
      <c r="M67" s="196"/>
      <c r="N67" s="211"/>
      <c r="O67" s="211"/>
      <c r="P67" s="196"/>
      <c r="Q67" s="211"/>
      <c r="R67" s="211"/>
      <c r="S67" s="211"/>
      <c r="T67" s="211"/>
      <c r="U67" s="211"/>
    </row>
    <row r="68" spans="1:21" x14ac:dyDescent="0.25">
      <c r="A68" s="259"/>
      <c r="B68" s="196"/>
      <c r="C68" s="260"/>
      <c r="D68" s="261"/>
      <c r="E68" s="262"/>
      <c r="F68" s="311"/>
      <c r="G68" s="262"/>
      <c r="H68" s="311"/>
      <c r="I68" s="196"/>
      <c r="J68" s="196"/>
      <c r="K68" s="197"/>
      <c r="L68" s="196"/>
      <c r="M68" s="196"/>
      <c r="N68" s="211"/>
      <c r="O68" s="211"/>
      <c r="P68" s="196"/>
      <c r="Q68" s="211"/>
      <c r="R68" s="211"/>
      <c r="S68" s="211"/>
      <c r="T68" s="211"/>
      <c r="U68" s="211"/>
    </row>
    <row r="69" spans="1:21" x14ac:dyDescent="0.25">
      <c r="A69" s="259"/>
      <c r="B69" s="196"/>
      <c r="C69" s="260"/>
      <c r="D69" s="261"/>
      <c r="E69" s="262"/>
      <c r="F69" s="311"/>
      <c r="G69" s="262"/>
      <c r="H69" s="311"/>
      <c r="I69" s="196"/>
      <c r="J69" s="196"/>
      <c r="K69" s="197"/>
      <c r="L69" s="196"/>
      <c r="M69" s="196"/>
      <c r="N69" s="211"/>
      <c r="O69" s="211"/>
      <c r="P69" s="196"/>
      <c r="Q69" s="211"/>
      <c r="R69" s="211"/>
      <c r="S69" s="211"/>
      <c r="T69" s="211"/>
      <c r="U69" s="211"/>
    </row>
    <row r="70" spans="1:21" x14ac:dyDescent="0.25">
      <c r="A70" s="259"/>
      <c r="B70" s="196"/>
      <c r="C70" s="260"/>
      <c r="D70" s="261"/>
      <c r="E70" s="262"/>
      <c r="F70" s="311"/>
      <c r="G70" s="262"/>
      <c r="H70" s="311"/>
      <c r="I70" s="196"/>
      <c r="J70" s="196"/>
      <c r="K70" s="197"/>
      <c r="L70" s="196"/>
      <c r="M70" s="196"/>
      <c r="N70" s="211"/>
      <c r="O70" s="211"/>
      <c r="P70" s="196"/>
      <c r="Q70" s="211"/>
      <c r="R70" s="211"/>
      <c r="S70" s="211"/>
      <c r="T70" s="211"/>
      <c r="U70" s="211"/>
    </row>
    <row r="71" spans="1:21" x14ac:dyDescent="0.25">
      <c r="A71" s="259"/>
      <c r="B71" s="196"/>
      <c r="C71" s="260"/>
      <c r="D71" s="261"/>
      <c r="E71" s="262"/>
      <c r="F71" s="311"/>
      <c r="G71" s="262"/>
      <c r="H71" s="311"/>
      <c r="I71" s="196"/>
      <c r="J71" s="196"/>
      <c r="K71" s="197"/>
      <c r="L71" s="196"/>
      <c r="M71" s="196"/>
      <c r="N71" s="211"/>
      <c r="O71" s="211"/>
      <c r="P71" s="196"/>
      <c r="Q71" s="211"/>
      <c r="R71" s="211"/>
      <c r="S71" s="211"/>
      <c r="T71" s="211"/>
      <c r="U71" s="211"/>
    </row>
    <row r="72" spans="1:21" x14ac:dyDescent="0.25">
      <c r="A72" s="259"/>
      <c r="B72" s="196"/>
      <c r="C72" s="260"/>
      <c r="D72" s="261"/>
      <c r="E72" s="262"/>
      <c r="F72" s="311"/>
      <c r="G72" s="262"/>
      <c r="H72" s="311"/>
      <c r="I72" s="196"/>
      <c r="J72" s="196"/>
      <c r="K72" s="197"/>
      <c r="L72" s="196"/>
      <c r="M72" s="196"/>
      <c r="N72" s="211"/>
      <c r="O72" s="211"/>
      <c r="P72" s="196"/>
      <c r="Q72" s="211"/>
      <c r="R72" s="211"/>
      <c r="S72" s="211"/>
      <c r="T72" s="211"/>
      <c r="U72" s="211"/>
    </row>
    <row r="73" spans="1:21" x14ac:dyDescent="0.25">
      <c r="A73" s="259"/>
      <c r="B73" s="196"/>
      <c r="C73" s="260"/>
      <c r="D73" s="261"/>
      <c r="E73" s="262"/>
      <c r="F73" s="311"/>
      <c r="G73" s="262"/>
      <c r="H73" s="311"/>
      <c r="I73" s="196"/>
      <c r="J73" s="196"/>
      <c r="K73" s="197"/>
      <c r="L73" s="196"/>
      <c r="M73" s="196"/>
      <c r="N73" s="211"/>
      <c r="O73" s="211"/>
      <c r="P73" s="196"/>
      <c r="Q73" s="211"/>
      <c r="R73" s="211"/>
      <c r="S73" s="211"/>
      <c r="T73" s="211"/>
      <c r="U73" s="211"/>
    </row>
    <row r="74" spans="1:21" x14ac:dyDescent="0.25">
      <c r="A74" s="259"/>
      <c r="B74" s="196"/>
      <c r="C74" s="260"/>
      <c r="D74" s="261"/>
      <c r="E74" s="262"/>
      <c r="F74" s="311"/>
      <c r="G74" s="262"/>
      <c r="H74" s="311"/>
      <c r="I74" s="196"/>
      <c r="J74" s="196"/>
      <c r="K74" s="197"/>
      <c r="L74" s="196"/>
      <c r="M74" s="196"/>
      <c r="N74" s="211"/>
      <c r="O74" s="211"/>
      <c r="P74" s="196"/>
      <c r="Q74" s="211"/>
      <c r="R74" s="211"/>
      <c r="S74" s="211"/>
      <c r="T74" s="211"/>
      <c r="U74" s="211"/>
    </row>
    <row r="75" spans="1:21" x14ac:dyDescent="0.25">
      <c r="A75" s="259"/>
      <c r="B75" s="196"/>
      <c r="C75" s="260"/>
      <c r="D75" s="261"/>
      <c r="E75" s="262"/>
      <c r="F75" s="311"/>
      <c r="G75" s="262"/>
      <c r="H75" s="311"/>
      <c r="I75" s="196"/>
      <c r="J75" s="196"/>
      <c r="K75" s="197"/>
      <c r="L75" s="196"/>
      <c r="M75" s="196"/>
      <c r="N75" s="211"/>
      <c r="O75" s="211"/>
      <c r="P75" s="196"/>
      <c r="Q75" s="211"/>
      <c r="R75" s="211"/>
      <c r="S75" s="211"/>
      <c r="T75" s="211"/>
      <c r="U75" s="211"/>
    </row>
    <row r="76" spans="1:21" x14ac:dyDescent="0.25">
      <c r="A76" s="259"/>
      <c r="B76" s="196"/>
      <c r="C76" s="260"/>
      <c r="D76" s="261"/>
      <c r="E76" s="262"/>
      <c r="F76" s="311"/>
      <c r="G76" s="262"/>
      <c r="H76" s="311"/>
      <c r="I76" s="196"/>
      <c r="J76" s="196"/>
      <c r="K76" s="197"/>
      <c r="L76" s="196"/>
      <c r="M76" s="196"/>
      <c r="N76" s="211"/>
      <c r="O76" s="211"/>
      <c r="P76" s="196"/>
      <c r="Q76" s="211"/>
      <c r="R76" s="211"/>
      <c r="S76" s="211"/>
      <c r="T76" s="211"/>
      <c r="U76" s="211"/>
    </row>
    <row r="77" spans="1:21" x14ac:dyDescent="0.25">
      <c r="A77" s="259"/>
      <c r="B77" s="196"/>
      <c r="C77" s="260"/>
      <c r="D77" s="261"/>
      <c r="E77" s="262"/>
      <c r="F77" s="311"/>
      <c r="G77" s="262"/>
      <c r="H77" s="311"/>
      <c r="I77" s="196"/>
      <c r="J77" s="196"/>
      <c r="K77" s="197"/>
      <c r="L77" s="196"/>
      <c r="M77" s="196"/>
      <c r="N77" s="211"/>
      <c r="O77" s="211"/>
      <c r="P77" s="196"/>
      <c r="Q77" s="211"/>
      <c r="R77" s="211"/>
      <c r="S77" s="211"/>
      <c r="T77" s="211"/>
      <c r="U77" s="211"/>
    </row>
    <row r="78" spans="1:21" x14ac:dyDescent="0.25">
      <c r="A78" s="259"/>
      <c r="B78" s="196"/>
      <c r="C78" s="260"/>
      <c r="D78" s="261"/>
      <c r="E78" s="262"/>
      <c r="F78" s="311"/>
      <c r="G78" s="262"/>
      <c r="H78" s="311"/>
      <c r="I78" s="196"/>
      <c r="J78" s="196"/>
      <c r="K78" s="197"/>
      <c r="L78" s="196"/>
      <c r="M78" s="196"/>
      <c r="N78" s="211"/>
      <c r="O78" s="211"/>
      <c r="P78" s="196"/>
      <c r="Q78" s="211"/>
      <c r="R78" s="211"/>
      <c r="S78" s="211"/>
      <c r="T78" s="211"/>
      <c r="U78" s="211"/>
    </row>
    <row r="79" spans="1:21" x14ac:dyDescent="0.25">
      <c r="A79" s="259"/>
      <c r="B79" s="196"/>
      <c r="C79" s="260"/>
      <c r="D79" s="261"/>
      <c r="E79" s="262"/>
      <c r="F79" s="311"/>
      <c r="G79" s="262"/>
      <c r="H79" s="311"/>
      <c r="I79" s="196"/>
      <c r="J79" s="196"/>
      <c r="K79" s="197"/>
      <c r="L79" s="196"/>
      <c r="M79" s="196"/>
      <c r="N79" s="211"/>
      <c r="O79" s="211"/>
      <c r="P79" s="196"/>
      <c r="Q79" s="211"/>
      <c r="R79" s="211"/>
      <c r="S79" s="211"/>
      <c r="T79" s="211"/>
      <c r="U79" s="211"/>
    </row>
    <row r="80" spans="1:21" x14ac:dyDescent="0.25">
      <c r="A80" s="259"/>
      <c r="B80" s="196"/>
      <c r="C80" s="260"/>
      <c r="D80" s="261"/>
      <c r="E80" s="262"/>
      <c r="F80" s="311"/>
      <c r="G80" s="262"/>
      <c r="H80" s="311"/>
      <c r="I80" s="196"/>
      <c r="J80" s="196"/>
      <c r="K80" s="197"/>
      <c r="L80" s="196"/>
      <c r="M80" s="196"/>
      <c r="N80" s="211"/>
      <c r="O80" s="211"/>
      <c r="P80" s="196"/>
      <c r="Q80" s="211"/>
      <c r="R80" s="211"/>
      <c r="S80" s="211"/>
      <c r="T80" s="211"/>
      <c r="U80" s="211"/>
    </row>
    <row r="81" spans="1:21" x14ac:dyDescent="0.25">
      <c r="A81" s="259"/>
      <c r="B81" s="196"/>
      <c r="C81" s="260"/>
      <c r="D81" s="261"/>
      <c r="E81" s="262"/>
      <c r="F81" s="311"/>
      <c r="G81" s="262"/>
      <c r="H81" s="311"/>
      <c r="I81" s="196"/>
      <c r="J81" s="196"/>
      <c r="K81" s="197"/>
      <c r="L81" s="196"/>
      <c r="M81" s="196"/>
      <c r="N81" s="211"/>
      <c r="O81" s="211"/>
      <c r="P81" s="196"/>
      <c r="Q81" s="211"/>
      <c r="R81" s="211"/>
      <c r="S81" s="211"/>
      <c r="T81" s="211"/>
      <c r="U81" s="211"/>
    </row>
    <row r="82" spans="1:21" x14ac:dyDescent="0.25">
      <c r="A82" s="259"/>
      <c r="B82" s="196"/>
      <c r="C82" s="260"/>
      <c r="D82" s="261"/>
      <c r="E82" s="262"/>
      <c r="F82" s="311"/>
      <c r="G82" s="262"/>
      <c r="H82" s="311"/>
      <c r="I82" s="196"/>
      <c r="J82" s="196"/>
      <c r="K82" s="197"/>
      <c r="L82" s="196"/>
      <c r="M82" s="196"/>
      <c r="N82" s="211"/>
      <c r="O82" s="211"/>
      <c r="P82" s="196"/>
      <c r="Q82" s="211"/>
      <c r="R82" s="211"/>
      <c r="S82" s="211"/>
      <c r="T82" s="211"/>
      <c r="U82" s="211"/>
    </row>
    <row r="83" spans="1:21" x14ac:dyDescent="0.25">
      <c r="A83" s="259"/>
      <c r="B83" s="196"/>
      <c r="C83" s="260"/>
      <c r="D83" s="261"/>
      <c r="E83" s="262"/>
      <c r="F83" s="311"/>
      <c r="G83" s="262"/>
      <c r="H83" s="311"/>
      <c r="I83" s="196"/>
      <c r="J83" s="196"/>
      <c r="K83" s="197"/>
      <c r="L83" s="196"/>
      <c r="M83" s="196"/>
      <c r="N83" s="211"/>
      <c r="O83" s="211"/>
      <c r="P83" s="196"/>
      <c r="Q83" s="211"/>
      <c r="R83" s="211"/>
      <c r="S83" s="211"/>
      <c r="T83" s="211"/>
      <c r="U83" s="211"/>
    </row>
    <row r="84" spans="1:21" x14ac:dyDescent="0.25">
      <c r="A84" s="259"/>
      <c r="B84" s="196"/>
      <c r="C84" s="260"/>
      <c r="D84" s="261"/>
      <c r="E84" s="262"/>
      <c r="F84" s="311"/>
      <c r="G84" s="262"/>
      <c r="H84" s="311"/>
      <c r="I84" s="196"/>
      <c r="J84" s="196"/>
      <c r="K84" s="197"/>
      <c r="L84" s="196"/>
      <c r="M84" s="196"/>
      <c r="N84" s="211"/>
      <c r="O84" s="211"/>
      <c r="P84" s="196"/>
      <c r="Q84" s="211"/>
      <c r="R84" s="211"/>
      <c r="S84" s="211"/>
      <c r="T84" s="211"/>
      <c r="U84" s="211"/>
    </row>
    <row r="85" spans="1:21" x14ac:dyDescent="0.25">
      <c r="A85" s="259"/>
      <c r="B85" s="196"/>
      <c r="C85" s="260"/>
      <c r="D85" s="261"/>
      <c r="E85" s="262"/>
      <c r="F85" s="311"/>
      <c r="G85" s="262"/>
      <c r="H85" s="311"/>
      <c r="I85" s="196"/>
      <c r="J85" s="196"/>
      <c r="K85" s="197"/>
      <c r="L85" s="196"/>
      <c r="M85" s="196"/>
      <c r="N85" s="211"/>
      <c r="O85" s="211"/>
      <c r="P85" s="196"/>
      <c r="Q85" s="211"/>
      <c r="R85" s="211"/>
      <c r="S85" s="211"/>
      <c r="T85" s="211"/>
      <c r="U85" s="211"/>
    </row>
    <row r="86" spans="1:21" x14ac:dyDescent="0.25">
      <c r="A86" s="259"/>
      <c r="B86" s="196"/>
      <c r="C86" s="260"/>
      <c r="D86" s="261"/>
      <c r="E86" s="262"/>
      <c r="F86" s="311"/>
      <c r="G86" s="262"/>
      <c r="H86" s="311"/>
      <c r="I86" s="196"/>
      <c r="J86" s="196"/>
      <c r="K86" s="197"/>
      <c r="L86" s="196"/>
      <c r="M86" s="196"/>
      <c r="N86" s="211"/>
      <c r="O86" s="211"/>
      <c r="P86" s="196"/>
      <c r="Q86" s="211"/>
      <c r="R86" s="211"/>
      <c r="S86" s="211"/>
      <c r="T86" s="211"/>
      <c r="U86" s="211"/>
    </row>
    <row r="87" spans="1:21" x14ac:dyDescent="0.25">
      <c r="A87" s="259"/>
      <c r="B87" s="196"/>
      <c r="C87" s="260"/>
      <c r="D87" s="261"/>
      <c r="E87" s="262"/>
      <c r="F87" s="311"/>
      <c r="G87" s="262"/>
      <c r="H87" s="311"/>
      <c r="I87" s="196"/>
      <c r="J87" s="196"/>
      <c r="K87" s="197"/>
      <c r="L87" s="196"/>
      <c r="M87" s="196"/>
      <c r="N87" s="211"/>
      <c r="O87" s="211"/>
      <c r="P87" s="196"/>
      <c r="Q87" s="211"/>
      <c r="R87" s="211"/>
      <c r="S87" s="211"/>
      <c r="T87" s="211"/>
      <c r="U87" s="211"/>
    </row>
    <row r="88" spans="1:21" x14ac:dyDescent="0.25">
      <c r="A88" s="259"/>
      <c r="B88" s="196"/>
      <c r="C88" s="260"/>
      <c r="D88" s="261"/>
      <c r="E88" s="262"/>
      <c r="F88" s="311"/>
      <c r="G88" s="262"/>
      <c r="H88" s="311"/>
      <c r="I88" s="196"/>
      <c r="J88" s="196"/>
      <c r="K88" s="197"/>
      <c r="L88" s="196"/>
      <c r="M88" s="196"/>
      <c r="N88" s="211"/>
      <c r="O88" s="211"/>
      <c r="P88" s="196"/>
      <c r="Q88" s="211"/>
      <c r="R88" s="211"/>
      <c r="S88" s="211"/>
      <c r="T88" s="211"/>
      <c r="U88" s="211"/>
    </row>
    <row r="89" spans="1:21" x14ac:dyDescent="0.25">
      <c r="A89" s="259"/>
      <c r="B89" s="196"/>
      <c r="C89" s="260"/>
      <c r="D89" s="261"/>
      <c r="E89" s="262"/>
      <c r="F89" s="311"/>
      <c r="G89" s="262"/>
      <c r="H89" s="311"/>
      <c r="I89" s="196"/>
      <c r="J89" s="196"/>
      <c r="K89" s="197"/>
      <c r="L89" s="196"/>
      <c r="M89" s="196"/>
      <c r="N89" s="211"/>
      <c r="O89" s="211"/>
      <c r="P89" s="196"/>
      <c r="Q89" s="211"/>
      <c r="R89" s="211"/>
      <c r="S89" s="211"/>
      <c r="T89" s="211"/>
      <c r="U89" s="211"/>
    </row>
    <row r="90" spans="1:21" x14ac:dyDescent="0.25">
      <c r="A90" s="259"/>
      <c r="B90" s="196"/>
      <c r="C90" s="260"/>
      <c r="D90" s="261"/>
      <c r="E90" s="262"/>
      <c r="F90" s="311"/>
      <c r="G90" s="262"/>
      <c r="H90" s="311"/>
      <c r="I90" s="196"/>
      <c r="J90" s="196"/>
      <c r="K90" s="197"/>
      <c r="L90" s="196"/>
      <c r="M90" s="196"/>
      <c r="N90" s="211"/>
      <c r="O90" s="211"/>
      <c r="P90" s="196"/>
      <c r="Q90" s="211"/>
      <c r="R90" s="211"/>
      <c r="S90" s="211"/>
      <c r="T90" s="211"/>
      <c r="U90" s="211"/>
    </row>
    <row r="91" spans="1:21" x14ac:dyDescent="0.25">
      <c r="A91" s="259"/>
      <c r="B91" s="196"/>
      <c r="C91" s="260"/>
      <c r="D91" s="261"/>
      <c r="E91" s="262"/>
      <c r="F91" s="311"/>
      <c r="G91" s="262"/>
      <c r="H91" s="311"/>
      <c r="I91" s="196"/>
      <c r="J91" s="196"/>
      <c r="K91" s="197"/>
      <c r="L91" s="196"/>
      <c r="M91" s="196"/>
      <c r="N91" s="211"/>
      <c r="O91" s="211"/>
      <c r="P91" s="196"/>
      <c r="Q91" s="211"/>
      <c r="R91" s="211"/>
      <c r="S91" s="211"/>
      <c r="T91" s="211"/>
      <c r="U91" s="211"/>
    </row>
    <row r="92" spans="1:21" x14ac:dyDescent="0.25">
      <c r="A92" s="259"/>
      <c r="B92" s="196"/>
      <c r="C92" s="260"/>
      <c r="D92" s="261"/>
      <c r="E92" s="262"/>
      <c r="F92" s="311"/>
      <c r="G92" s="262"/>
      <c r="H92" s="311"/>
      <c r="I92" s="196"/>
      <c r="J92" s="196"/>
      <c r="K92" s="197"/>
      <c r="L92" s="196"/>
      <c r="M92" s="196"/>
      <c r="N92" s="211"/>
      <c r="O92" s="211"/>
      <c r="P92" s="196"/>
      <c r="Q92" s="211"/>
      <c r="R92" s="211"/>
      <c r="S92" s="211"/>
      <c r="T92" s="211"/>
      <c r="U92" s="211"/>
    </row>
    <row r="93" spans="1:21" x14ac:dyDescent="0.25">
      <c r="A93" s="259"/>
      <c r="B93" s="196"/>
      <c r="C93" s="260"/>
      <c r="D93" s="261"/>
      <c r="E93" s="262"/>
      <c r="F93" s="311"/>
      <c r="G93" s="262"/>
      <c r="H93" s="311"/>
      <c r="I93" s="196"/>
      <c r="J93" s="196"/>
      <c r="K93" s="197"/>
      <c r="L93" s="196"/>
      <c r="M93" s="196"/>
      <c r="N93" s="211"/>
      <c r="O93" s="211"/>
      <c r="P93" s="196"/>
      <c r="Q93" s="211"/>
      <c r="R93" s="211"/>
      <c r="S93" s="211"/>
      <c r="T93" s="211"/>
      <c r="U93" s="211"/>
    </row>
    <row r="94" spans="1:21" x14ac:dyDescent="0.25">
      <c r="A94" s="259"/>
      <c r="B94" s="196"/>
      <c r="C94" s="260"/>
      <c r="D94" s="261"/>
      <c r="E94" s="262"/>
      <c r="F94" s="311"/>
      <c r="G94" s="262"/>
      <c r="H94" s="311"/>
      <c r="I94" s="196"/>
      <c r="J94" s="196"/>
      <c r="K94" s="197"/>
      <c r="L94" s="196"/>
      <c r="M94" s="196"/>
      <c r="N94" s="211"/>
      <c r="O94" s="211"/>
      <c r="P94" s="196"/>
      <c r="Q94" s="211"/>
      <c r="R94" s="211"/>
      <c r="S94" s="211"/>
      <c r="T94" s="211"/>
      <c r="U94" s="211"/>
    </row>
    <row r="95" spans="1:21" x14ac:dyDescent="0.25">
      <c r="A95" s="259"/>
      <c r="B95" s="196"/>
      <c r="C95" s="260"/>
      <c r="D95" s="261"/>
      <c r="E95" s="262"/>
      <c r="F95" s="311"/>
      <c r="G95" s="262"/>
      <c r="H95" s="311"/>
      <c r="I95" s="196"/>
      <c r="J95" s="196"/>
      <c r="K95" s="197"/>
      <c r="L95" s="196"/>
      <c r="M95" s="196"/>
      <c r="N95" s="211"/>
      <c r="O95" s="211"/>
      <c r="P95" s="196"/>
      <c r="Q95" s="211"/>
      <c r="R95" s="211"/>
      <c r="S95" s="211"/>
      <c r="T95" s="211"/>
      <c r="U95" s="211"/>
    </row>
    <row r="96" spans="1:21" x14ac:dyDescent="0.25">
      <c r="A96" s="259"/>
      <c r="B96" s="196"/>
      <c r="C96" s="260"/>
      <c r="D96" s="261"/>
      <c r="E96" s="262"/>
      <c r="F96" s="311"/>
      <c r="G96" s="262"/>
      <c r="H96" s="311"/>
      <c r="I96" s="196"/>
      <c r="J96" s="196"/>
      <c r="K96" s="197"/>
      <c r="L96" s="196"/>
      <c r="M96" s="196"/>
      <c r="N96" s="211"/>
      <c r="O96" s="211"/>
      <c r="P96" s="196"/>
      <c r="Q96" s="211"/>
      <c r="R96" s="211"/>
      <c r="S96" s="211"/>
      <c r="T96" s="211"/>
      <c r="U96" s="211"/>
    </row>
    <row r="97" spans="1:21" x14ac:dyDescent="0.25">
      <c r="A97" s="259"/>
      <c r="B97" s="196"/>
      <c r="C97" s="260"/>
      <c r="D97" s="261"/>
      <c r="E97" s="262"/>
      <c r="F97" s="311"/>
      <c r="G97" s="262"/>
      <c r="H97" s="311"/>
      <c r="I97" s="196"/>
      <c r="J97" s="196"/>
      <c r="K97" s="197"/>
      <c r="L97" s="196"/>
      <c r="M97" s="196"/>
      <c r="N97" s="211"/>
      <c r="O97" s="211"/>
      <c r="P97" s="196"/>
      <c r="Q97" s="211"/>
      <c r="R97" s="211"/>
      <c r="S97" s="211"/>
      <c r="T97" s="211"/>
      <c r="U97" s="211"/>
    </row>
    <row r="98" spans="1:21" x14ac:dyDescent="0.25">
      <c r="A98" s="259"/>
      <c r="B98" s="196"/>
      <c r="C98" s="260"/>
      <c r="D98" s="261"/>
      <c r="E98" s="262"/>
      <c r="F98" s="311"/>
      <c r="G98" s="262"/>
      <c r="H98" s="311"/>
      <c r="I98" s="196"/>
      <c r="J98" s="196"/>
      <c r="K98" s="197"/>
      <c r="L98" s="196"/>
      <c r="M98" s="196"/>
      <c r="N98" s="211"/>
      <c r="O98" s="211"/>
      <c r="P98" s="196"/>
      <c r="Q98" s="211"/>
      <c r="R98" s="211"/>
      <c r="S98" s="211"/>
      <c r="T98" s="211"/>
      <c r="U98" s="211"/>
    </row>
    <row r="99" spans="1:21" x14ac:dyDescent="0.25">
      <c r="A99" s="259"/>
      <c r="B99" s="196"/>
      <c r="C99" s="260"/>
      <c r="D99" s="261"/>
      <c r="E99" s="262"/>
      <c r="F99" s="311"/>
      <c r="G99" s="262"/>
      <c r="H99" s="311"/>
      <c r="I99" s="196"/>
      <c r="J99" s="196"/>
      <c r="K99" s="197"/>
      <c r="L99" s="196"/>
      <c r="M99" s="196"/>
      <c r="N99" s="211"/>
      <c r="O99" s="211"/>
      <c r="P99" s="196"/>
      <c r="Q99" s="211"/>
      <c r="R99" s="211"/>
      <c r="S99" s="211"/>
      <c r="T99" s="211"/>
      <c r="U99" s="211"/>
    </row>
    <row r="100" spans="1:21" x14ac:dyDescent="0.25">
      <c r="A100" s="259"/>
      <c r="B100" s="196"/>
      <c r="C100" s="260"/>
      <c r="D100" s="261"/>
      <c r="E100" s="262"/>
      <c r="F100" s="311"/>
      <c r="G100" s="262"/>
      <c r="H100" s="311"/>
      <c r="I100" s="196"/>
      <c r="J100" s="196"/>
      <c r="K100" s="197"/>
      <c r="L100" s="196"/>
      <c r="M100" s="196"/>
      <c r="N100" s="211"/>
      <c r="O100" s="211"/>
      <c r="P100" s="196"/>
      <c r="Q100" s="211"/>
      <c r="R100" s="211"/>
      <c r="S100" s="211"/>
      <c r="T100" s="211"/>
      <c r="U100" s="211"/>
    </row>
    <row r="101" spans="1:21" x14ac:dyDescent="0.25">
      <c r="A101" s="259"/>
      <c r="B101" s="196"/>
      <c r="C101" s="260"/>
      <c r="D101" s="261"/>
      <c r="E101" s="262"/>
      <c r="F101" s="311"/>
      <c r="G101" s="262"/>
      <c r="H101" s="311"/>
      <c r="I101" s="196"/>
      <c r="J101" s="196"/>
      <c r="K101" s="197"/>
      <c r="L101" s="196"/>
      <c r="M101" s="196"/>
      <c r="N101" s="211"/>
      <c r="O101" s="211"/>
      <c r="P101" s="196"/>
      <c r="Q101" s="211"/>
      <c r="R101" s="211"/>
      <c r="S101" s="211"/>
      <c r="T101" s="211"/>
      <c r="U101" s="211"/>
    </row>
    <row r="102" spans="1:21" x14ac:dyDescent="0.25">
      <c r="A102" s="259"/>
      <c r="B102" s="196"/>
      <c r="C102" s="260"/>
      <c r="D102" s="261"/>
      <c r="E102" s="262"/>
      <c r="F102" s="311"/>
      <c r="G102" s="262"/>
      <c r="H102" s="311"/>
      <c r="I102" s="196"/>
      <c r="J102" s="196"/>
      <c r="K102" s="197"/>
      <c r="L102" s="196"/>
      <c r="M102" s="196"/>
      <c r="N102" s="211"/>
      <c r="O102" s="211"/>
      <c r="P102" s="196"/>
      <c r="Q102" s="211"/>
      <c r="R102" s="211"/>
      <c r="S102" s="211"/>
      <c r="T102" s="211"/>
      <c r="U102" s="211"/>
    </row>
    <row r="103" spans="1:21" x14ac:dyDescent="0.25">
      <c r="A103" s="259"/>
      <c r="B103" s="196"/>
      <c r="C103" s="260"/>
      <c r="D103" s="261"/>
      <c r="E103" s="262"/>
      <c r="F103" s="311"/>
      <c r="G103" s="262"/>
      <c r="H103" s="311"/>
      <c r="I103" s="196"/>
      <c r="J103" s="196"/>
      <c r="K103" s="197"/>
      <c r="L103" s="196"/>
      <c r="M103" s="196"/>
      <c r="N103" s="211"/>
      <c r="O103" s="211"/>
      <c r="P103" s="196"/>
      <c r="Q103" s="211"/>
      <c r="R103" s="211"/>
      <c r="S103" s="211"/>
      <c r="T103" s="211"/>
      <c r="U103" s="211"/>
    </row>
    <row r="104" spans="1:21" x14ac:dyDescent="0.25">
      <c r="A104" s="259"/>
      <c r="B104" s="196"/>
      <c r="C104" s="260"/>
      <c r="D104" s="261"/>
      <c r="E104" s="262"/>
      <c r="F104" s="311"/>
      <c r="G104" s="262"/>
      <c r="H104" s="311"/>
      <c r="I104" s="196"/>
      <c r="J104" s="196"/>
      <c r="K104" s="197"/>
      <c r="L104" s="196"/>
      <c r="M104" s="196"/>
      <c r="N104" s="211"/>
      <c r="O104" s="211"/>
      <c r="P104" s="196"/>
      <c r="Q104" s="211"/>
      <c r="R104" s="211"/>
      <c r="S104" s="211"/>
      <c r="T104" s="211"/>
      <c r="U104" s="211"/>
    </row>
    <row r="105" spans="1:21" x14ac:dyDescent="0.25">
      <c r="A105" s="259"/>
      <c r="B105" s="196"/>
      <c r="C105" s="260"/>
      <c r="D105" s="261"/>
      <c r="E105" s="262"/>
      <c r="F105" s="311"/>
      <c r="G105" s="262"/>
      <c r="H105" s="311"/>
      <c r="I105" s="196"/>
      <c r="J105" s="196"/>
      <c r="K105" s="197"/>
      <c r="L105" s="196"/>
      <c r="M105" s="196"/>
      <c r="N105" s="211"/>
      <c r="O105" s="211"/>
      <c r="P105" s="196"/>
      <c r="Q105" s="211"/>
      <c r="R105" s="211"/>
      <c r="S105" s="211"/>
      <c r="T105" s="211"/>
      <c r="U105" s="211"/>
    </row>
    <row r="106" spans="1:21" x14ac:dyDescent="0.25">
      <c r="A106" s="259"/>
      <c r="B106" s="196"/>
      <c r="C106" s="260"/>
      <c r="D106" s="261"/>
      <c r="E106" s="262"/>
      <c r="F106" s="311"/>
      <c r="G106" s="262"/>
      <c r="H106" s="311"/>
      <c r="I106" s="196"/>
      <c r="J106" s="196"/>
      <c r="K106" s="197"/>
      <c r="L106" s="196"/>
      <c r="M106" s="196"/>
      <c r="N106" s="211"/>
      <c r="O106" s="211"/>
      <c r="P106" s="196"/>
      <c r="Q106" s="211"/>
      <c r="R106" s="211"/>
      <c r="S106" s="211"/>
      <c r="T106" s="211"/>
      <c r="U106" s="211"/>
    </row>
    <row r="107" spans="1:21" x14ac:dyDescent="0.25">
      <c r="A107" s="259"/>
      <c r="B107" s="196"/>
      <c r="C107" s="260"/>
      <c r="D107" s="261"/>
      <c r="E107" s="262"/>
      <c r="F107" s="311"/>
      <c r="G107" s="262"/>
      <c r="H107" s="311"/>
      <c r="I107" s="196"/>
      <c r="J107" s="196"/>
      <c r="K107" s="197"/>
      <c r="L107" s="196"/>
      <c r="M107" s="196"/>
      <c r="N107" s="211"/>
      <c r="O107" s="211"/>
      <c r="P107" s="196"/>
      <c r="Q107" s="211"/>
      <c r="R107" s="211"/>
      <c r="S107" s="211"/>
      <c r="T107" s="211"/>
      <c r="U107" s="211"/>
    </row>
    <row r="108" spans="1:21" x14ac:dyDescent="0.25">
      <c r="A108" s="259"/>
      <c r="B108" s="196"/>
      <c r="C108" s="260"/>
      <c r="D108" s="261"/>
      <c r="E108" s="262"/>
      <c r="F108" s="311"/>
      <c r="G108" s="262"/>
      <c r="H108" s="311"/>
      <c r="I108" s="196"/>
      <c r="J108" s="196"/>
      <c r="K108" s="197"/>
      <c r="L108" s="196"/>
      <c r="M108" s="196"/>
      <c r="N108" s="211"/>
      <c r="O108" s="211"/>
      <c r="P108" s="196"/>
      <c r="Q108" s="211"/>
      <c r="R108" s="211"/>
      <c r="S108" s="211"/>
      <c r="T108" s="211"/>
      <c r="U108" s="211"/>
    </row>
    <row r="109" spans="1:21" x14ac:dyDescent="0.25">
      <c r="A109" s="259"/>
      <c r="B109" s="196"/>
      <c r="C109" s="260"/>
      <c r="D109" s="261"/>
      <c r="E109" s="262"/>
      <c r="F109" s="311"/>
      <c r="G109" s="262"/>
      <c r="H109" s="311"/>
      <c r="I109" s="196"/>
      <c r="J109" s="196"/>
      <c r="K109" s="197"/>
      <c r="L109" s="196"/>
      <c r="M109" s="196"/>
      <c r="N109" s="211"/>
      <c r="O109" s="211"/>
      <c r="P109" s="196"/>
      <c r="Q109" s="211"/>
      <c r="R109" s="211"/>
      <c r="S109" s="211"/>
      <c r="T109" s="211"/>
      <c r="U109" s="211"/>
    </row>
    <row r="110" spans="1:21" x14ac:dyDescent="0.25">
      <c r="A110" s="259"/>
      <c r="B110" s="196"/>
      <c r="C110" s="260"/>
      <c r="D110" s="261"/>
      <c r="E110" s="262"/>
      <c r="F110" s="311"/>
      <c r="G110" s="262"/>
      <c r="H110" s="311"/>
      <c r="I110" s="196"/>
      <c r="J110" s="196"/>
      <c r="K110" s="197"/>
      <c r="L110" s="196"/>
      <c r="M110" s="196"/>
      <c r="N110" s="211"/>
      <c r="O110" s="211"/>
      <c r="P110" s="196"/>
      <c r="Q110" s="211"/>
      <c r="R110" s="211"/>
      <c r="S110" s="211"/>
      <c r="T110" s="211"/>
      <c r="U110" s="211"/>
    </row>
    <row r="111" spans="1:21" x14ac:dyDescent="0.25">
      <c r="A111" s="259"/>
      <c r="B111" s="196"/>
      <c r="C111" s="260"/>
      <c r="D111" s="261"/>
      <c r="E111" s="262"/>
      <c r="F111" s="311"/>
      <c r="G111" s="262"/>
      <c r="H111" s="311"/>
      <c r="I111" s="196"/>
      <c r="J111" s="196"/>
      <c r="K111" s="197"/>
      <c r="L111" s="196"/>
      <c r="M111" s="196"/>
      <c r="N111" s="211"/>
      <c r="O111" s="211"/>
      <c r="P111" s="196"/>
      <c r="Q111" s="211"/>
      <c r="R111" s="211"/>
      <c r="S111" s="211"/>
      <c r="T111" s="211"/>
      <c r="U111" s="211"/>
    </row>
    <row r="112" spans="1:21" x14ac:dyDescent="0.25">
      <c r="A112" s="259"/>
      <c r="B112" s="196"/>
      <c r="C112" s="260"/>
      <c r="D112" s="261"/>
      <c r="E112" s="262"/>
      <c r="F112" s="311"/>
      <c r="G112" s="262"/>
      <c r="H112" s="311"/>
      <c r="I112" s="196"/>
      <c r="J112" s="196"/>
      <c r="K112" s="197"/>
      <c r="L112" s="196"/>
      <c r="M112" s="196"/>
      <c r="N112" s="211"/>
      <c r="O112" s="211"/>
      <c r="P112" s="196"/>
      <c r="Q112" s="211"/>
      <c r="R112" s="211"/>
      <c r="S112" s="211"/>
      <c r="T112" s="211"/>
      <c r="U112" s="211"/>
    </row>
    <row r="113" spans="1:21" x14ac:dyDescent="0.25">
      <c r="A113" s="259"/>
      <c r="B113" s="196"/>
      <c r="C113" s="260"/>
      <c r="D113" s="261"/>
      <c r="E113" s="262"/>
      <c r="F113" s="311"/>
      <c r="G113" s="262"/>
      <c r="H113" s="311"/>
      <c r="I113" s="196"/>
      <c r="J113" s="196"/>
      <c r="K113" s="197"/>
      <c r="L113" s="196"/>
      <c r="M113" s="196"/>
      <c r="N113" s="211"/>
      <c r="O113" s="211"/>
      <c r="P113" s="196"/>
      <c r="Q113" s="211"/>
      <c r="R113" s="211"/>
      <c r="S113" s="211"/>
      <c r="T113" s="211"/>
      <c r="U113" s="211"/>
    </row>
    <row r="114" spans="1:21" x14ac:dyDescent="0.25">
      <c r="A114" s="259"/>
      <c r="B114" s="196"/>
      <c r="C114" s="260"/>
      <c r="D114" s="261"/>
      <c r="E114" s="262"/>
      <c r="F114" s="311"/>
      <c r="G114" s="262"/>
      <c r="H114" s="311"/>
      <c r="I114" s="196"/>
      <c r="J114" s="196"/>
      <c r="K114" s="197"/>
      <c r="L114" s="196"/>
      <c r="M114" s="196"/>
      <c r="N114" s="211"/>
      <c r="O114" s="211"/>
      <c r="P114" s="196"/>
      <c r="Q114" s="211"/>
      <c r="R114" s="211"/>
      <c r="S114" s="211"/>
      <c r="T114" s="211"/>
      <c r="U114" s="211"/>
    </row>
    <row r="115" spans="1:21" x14ac:dyDescent="0.25">
      <c r="A115" s="259"/>
      <c r="B115" s="196"/>
      <c r="C115" s="260"/>
      <c r="D115" s="261"/>
      <c r="E115" s="262"/>
      <c r="F115" s="311"/>
      <c r="G115" s="262"/>
      <c r="H115" s="311"/>
      <c r="I115" s="196"/>
      <c r="J115" s="196"/>
      <c r="K115" s="197"/>
      <c r="L115" s="196"/>
      <c r="M115" s="196"/>
      <c r="N115" s="211"/>
      <c r="O115" s="211"/>
      <c r="P115" s="196"/>
      <c r="Q115" s="211"/>
      <c r="R115" s="211"/>
      <c r="S115" s="211"/>
      <c r="T115" s="211"/>
      <c r="U115" s="211"/>
    </row>
    <row r="116" spans="1:21" x14ac:dyDescent="0.25">
      <c r="A116" s="259"/>
      <c r="B116" s="196"/>
      <c r="C116" s="260"/>
      <c r="D116" s="261"/>
      <c r="E116" s="262"/>
      <c r="F116" s="311"/>
      <c r="G116" s="262"/>
      <c r="H116" s="311"/>
      <c r="I116" s="196"/>
      <c r="J116" s="196"/>
      <c r="K116" s="197"/>
      <c r="L116" s="196"/>
      <c r="M116" s="196"/>
      <c r="N116" s="211"/>
      <c r="O116" s="211"/>
      <c r="P116" s="196"/>
      <c r="Q116" s="211"/>
      <c r="R116" s="211"/>
      <c r="S116" s="211"/>
      <c r="T116" s="211"/>
      <c r="U116" s="211"/>
    </row>
    <row r="117" spans="1:21" x14ac:dyDescent="0.25">
      <c r="A117" s="259"/>
      <c r="B117" s="196"/>
      <c r="C117" s="260"/>
      <c r="D117" s="261"/>
      <c r="E117" s="262"/>
      <c r="F117" s="311"/>
      <c r="G117" s="262"/>
      <c r="H117" s="311"/>
      <c r="I117" s="196"/>
      <c r="J117" s="196"/>
      <c r="K117" s="197"/>
      <c r="L117" s="196"/>
      <c r="M117" s="196"/>
      <c r="N117" s="211"/>
      <c r="O117" s="211"/>
      <c r="P117" s="196"/>
      <c r="Q117" s="211"/>
      <c r="R117" s="211"/>
      <c r="S117" s="211"/>
      <c r="T117" s="211"/>
      <c r="U117" s="211"/>
    </row>
    <row r="118" spans="1:21" x14ac:dyDescent="0.25">
      <c r="A118" s="259"/>
      <c r="B118" s="196"/>
      <c r="C118" s="260"/>
      <c r="D118" s="261"/>
      <c r="E118" s="262"/>
      <c r="F118" s="311"/>
      <c r="G118" s="262"/>
      <c r="H118" s="311"/>
      <c r="I118" s="196"/>
      <c r="J118" s="196"/>
      <c r="K118" s="197"/>
      <c r="L118" s="196"/>
      <c r="M118" s="196"/>
      <c r="N118" s="211"/>
      <c r="O118" s="211"/>
      <c r="P118" s="196"/>
      <c r="Q118" s="211"/>
      <c r="R118" s="211"/>
      <c r="S118" s="211"/>
      <c r="T118" s="211"/>
      <c r="U118" s="211"/>
    </row>
    <row r="119" spans="1:21" x14ac:dyDescent="0.25">
      <c r="A119" s="259"/>
      <c r="B119" s="196"/>
      <c r="C119" s="260"/>
      <c r="D119" s="261"/>
      <c r="E119" s="262"/>
      <c r="F119" s="311"/>
      <c r="G119" s="262"/>
      <c r="H119" s="311"/>
      <c r="I119" s="196"/>
      <c r="J119" s="196"/>
      <c r="K119" s="197"/>
      <c r="L119" s="196"/>
      <c r="M119" s="196"/>
      <c r="N119" s="211"/>
      <c r="O119" s="211"/>
      <c r="P119" s="196"/>
      <c r="Q119" s="211"/>
      <c r="R119" s="211"/>
      <c r="S119" s="211"/>
      <c r="T119" s="211"/>
      <c r="U119" s="211"/>
    </row>
    <row r="120" spans="1:21" x14ac:dyDescent="0.25">
      <c r="A120" s="259"/>
      <c r="B120" s="196"/>
      <c r="C120" s="260"/>
      <c r="D120" s="261"/>
      <c r="E120" s="262"/>
      <c r="F120" s="311"/>
      <c r="G120" s="262"/>
      <c r="H120" s="311"/>
      <c r="I120" s="196"/>
      <c r="J120" s="196"/>
      <c r="K120" s="197"/>
      <c r="L120" s="196"/>
      <c r="M120" s="196"/>
      <c r="N120" s="211"/>
      <c r="O120" s="211"/>
      <c r="P120" s="196"/>
      <c r="Q120" s="211"/>
      <c r="R120" s="211"/>
      <c r="S120" s="211"/>
      <c r="T120" s="211"/>
      <c r="U120" s="211"/>
    </row>
    <row r="121" spans="1:21" x14ac:dyDescent="0.25">
      <c r="A121" s="259"/>
      <c r="B121" s="196"/>
      <c r="C121" s="260"/>
      <c r="D121" s="261"/>
      <c r="E121" s="262"/>
      <c r="F121" s="311"/>
      <c r="G121" s="262"/>
      <c r="H121" s="311"/>
      <c r="I121" s="196"/>
      <c r="J121" s="196"/>
      <c r="K121" s="197"/>
      <c r="L121" s="196"/>
      <c r="M121" s="196"/>
      <c r="N121" s="211"/>
      <c r="O121" s="211"/>
      <c r="P121" s="196"/>
      <c r="Q121" s="211"/>
      <c r="R121" s="211"/>
      <c r="S121" s="211"/>
      <c r="T121" s="211"/>
      <c r="U121" s="211"/>
    </row>
    <row r="122" spans="1:21" x14ac:dyDescent="0.25">
      <c r="A122" s="259"/>
      <c r="B122" s="196"/>
      <c r="C122" s="260"/>
      <c r="D122" s="261"/>
      <c r="E122" s="262"/>
      <c r="F122" s="311"/>
      <c r="G122" s="262"/>
      <c r="H122" s="311"/>
      <c r="I122" s="196"/>
      <c r="J122" s="196"/>
      <c r="K122" s="197"/>
      <c r="L122" s="196"/>
      <c r="M122" s="196"/>
      <c r="N122" s="211"/>
      <c r="O122" s="211"/>
      <c r="P122" s="196"/>
      <c r="Q122" s="211"/>
      <c r="R122" s="211"/>
      <c r="S122" s="211"/>
      <c r="T122" s="211"/>
      <c r="U122" s="211"/>
    </row>
    <row r="123" spans="1:21" x14ac:dyDescent="0.25">
      <c r="A123" s="259"/>
      <c r="B123" s="196"/>
      <c r="C123" s="260"/>
      <c r="D123" s="261"/>
      <c r="E123" s="262"/>
      <c r="F123" s="311"/>
      <c r="G123" s="262"/>
      <c r="H123" s="311"/>
      <c r="I123" s="196"/>
      <c r="J123" s="196"/>
      <c r="K123" s="197"/>
      <c r="L123" s="196"/>
      <c r="M123" s="196"/>
      <c r="N123" s="211"/>
      <c r="O123" s="211"/>
      <c r="P123" s="196"/>
      <c r="Q123" s="211"/>
      <c r="R123" s="211"/>
      <c r="S123" s="211"/>
      <c r="T123" s="211"/>
      <c r="U123" s="211"/>
    </row>
    <row r="124" spans="1:21" x14ac:dyDescent="0.25">
      <c r="A124" s="259"/>
      <c r="B124" s="196"/>
      <c r="C124" s="260"/>
      <c r="D124" s="261"/>
      <c r="E124" s="262"/>
      <c r="F124" s="311"/>
      <c r="G124" s="262"/>
      <c r="H124" s="311"/>
      <c r="I124" s="196"/>
      <c r="J124" s="196"/>
      <c r="K124" s="197"/>
      <c r="L124" s="196"/>
      <c r="M124" s="196"/>
      <c r="N124" s="211"/>
      <c r="O124" s="211"/>
      <c r="P124" s="196"/>
      <c r="Q124" s="211"/>
      <c r="R124" s="211"/>
      <c r="S124" s="211"/>
      <c r="T124" s="211"/>
      <c r="U124" s="211"/>
    </row>
    <row r="125" spans="1:21" x14ac:dyDescent="0.25">
      <c r="A125" s="259"/>
      <c r="B125" s="196"/>
      <c r="C125" s="260"/>
      <c r="D125" s="261"/>
      <c r="E125" s="262"/>
      <c r="F125" s="311"/>
      <c r="G125" s="262"/>
      <c r="H125" s="311"/>
      <c r="I125" s="196"/>
      <c r="J125" s="196"/>
      <c r="K125" s="197"/>
      <c r="L125" s="196"/>
      <c r="M125" s="196"/>
      <c r="N125" s="211"/>
      <c r="O125" s="211"/>
      <c r="P125" s="196"/>
      <c r="Q125" s="211"/>
      <c r="R125" s="211"/>
      <c r="S125" s="211"/>
      <c r="T125" s="211"/>
      <c r="U125" s="211"/>
    </row>
    <row r="126" spans="1:21" x14ac:dyDescent="0.25">
      <c r="A126" s="259"/>
      <c r="B126" s="196"/>
      <c r="C126" s="260"/>
      <c r="D126" s="261"/>
      <c r="E126" s="262"/>
      <c r="F126" s="311"/>
      <c r="G126" s="262"/>
      <c r="H126" s="311"/>
      <c r="I126" s="196"/>
      <c r="J126" s="196"/>
      <c r="K126" s="197"/>
      <c r="L126" s="196"/>
      <c r="M126" s="196"/>
      <c r="N126" s="211"/>
      <c r="O126" s="211"/>
      <c r="P126" s="196"/>
      <c r="Q126" s="211"/>
      <c r="R126" s="211"/>
      <c r="S126" s="211"/>
      <c r="T126" s="211"/>
      <c r="U126" s="211"/>
    </row>
    <row r="127" spans="1:21" x14ac:dyDescent="0.25">
      <c r="A127" s="259"/>
      <c r="B127" s="196"/>
      <c r="C127" s="260"/>
      <c r="D127" s="261"/>
      <c r="E127" s="262"/>
      <c r="F127" s="311"/>
      <c r="G127" s="262"/>
      <c r="H127" s="311"/>
      <c r="I127" s="196"/>
      <c r="J127" s="196"/>
      <c r="K127" s="197"/>
      <c r="L127" s="196"/>
      <c r="M127" s="196"/>
      <c r="N127" s="211"/>
      <c r="O127" s="211"/>
      <c r="P127" s="196"/>
      <c r="Q127" s="211"/>
      <c r="R127" s="211"/>
      <c r="S127" s="211"/>
      <c r="T127" s="211"/>
      <c r="U127" s="211"/>
    </row>
    <row r="128" spans="1:21" x14ac:dyDescent="0.25">
      <c r="A128" s="259"/>
      <c r="B128" s="196"/>
      <c r="C128" s="260"/>
      <c r="D128" s="261"/>
      <c r="E128" s="262"/>
      <c r="F128" s="311"/>
      <c r="G128" s="262"/>
      <c r="H128" s="311"/>
      <c r="I128" s="196"/>
      <c r="J128" s="196"/>
      <c r="K128" s="197"/>
      <c r="L128" s="196"/>
      <c r="M128" s="196"/>
      <c r="N128" s="211"/>
      <c r="O128" s="211"/>
      <c r="P128" s="196"/>
      <c r="Q128" s="211"/>
      <c r="R128" s="211"/>
      <c r="S128" s="211"/>
      <c r="T128" s="211"/>
      <c r="U128" s="211"/>
    </row>
    <row r="129" spans="1:21" x14ac:dyDescent="0.25">
      <c r="A129" s="259"/>
      <c r="B129" s="196"/>
      <c r="C129" s="260"/>
      <c r="D129" s="261"/>
      <c r="E129" s="262"/>
      <c r="F129" s="311"/>
      <c r="G129" s="262"/>
      <c r="H129" s="311"/>
      <c r="I129" s="196"/>
      <c r="J129" s="196"/>
      <c r="K129" s="197"/>
      <c r="L129" s="196"/>
      <c r="M129" s="196"/>
      <c r="N129" s="211"/>
      <c r="O129" s="211"/>
      <c r="P129" s="196"/>
      <c r="Q129" s="211"/>
      <c r="R129" s="211"/>
      <c r="S129" s="211"/>
      <c r="T129" s="211"/>
      <c r="U129" s="211"/>
    </row>
    <row r="130" spans="1:21" x14ac:dyDescent="0.25">
      <c r="A130" s="259"/>
      <c r="B130" s="196"/>
      <c r="C130" s="260"/>
      <c r="D130" s="261"/>
      <c r="E130" s="262"/>
      <c r="F130" s="311"/>
      <c r="G130" s="262"/>
      <c r="H130" s="311"/>
      <c r="I130" s="196"/>
      <c r="J130" s="196"/>
      <c r="K130" s="197"/>
      <c r="L130" s="196"/>
      <c r="M130" s="196"/>
      <c r="N130" s="211"/>
      <c r="O130" s="211"/>
      <c r="P130" s="196"/>
      <c r="Q130" s="211"/>
      <c r="R130" s="211"/>
      <c r="S130" s="211"/>
      <c r="T130" s="211"/>
      <c r="U130" s="211"/>
    </row>
    <row r="131" spans="1:21" x14ac:dyDescent="0.25">
      <c r="A131" s="259"/>
      <c r="B131" s="196"/>
      <c r="C131" s="260"/>
      <c r="D131" s="261"/>
      <c r="E131" s="262"/>
      <c r="F131" s="311"/>
      <c r="G131" s="262"/>
      <c r="H131" s="311"/>
      <c r="I131" s="196"/>
      <c r="J131" s="196"/>
      <c r="K131" s="197"/>
      <c r="L131" s="196"/>
      <c r="M131" s="196"/>
      <c r="N131" s="211"/>
      <c r="O131" s="211"/>
      <c r="P131" s="196"/>
      <c r="Q131" s="211"/>
      <c r="R131" s="211"/>
      <c r="S131" s="211"/>
      <c r="T131" s="211"/>
      <c r="U131" s="211"/>
    </row>
    <row r="132" spans="1:21" x14ac:dyDescent="0.25">
      <c r="A132" s="259"/>
      <c r="B132" s="196"/>
      <c r="C132" s="260"/>
      <c r="D132" s="261"/>
      <c r="E132" s="262"/>
      <c r="F132" s="311"/>
      <c r="G132" s="262"/>
      <c r="H132" s="311"/>
      <c r="I132" s="196"/>
      <c r="J132" s="196"/>
      <c r="K132" s="197"/>
      <c r="L132" s="196"/>
      <c r="M132" s="196"/>
      <c r="N132" s="211"/>
      <c r="O132" s="211"/>
      <c r="P132" s="196"/>
      <c r="Q132" s="211"/>
      <c r="R132" s="211"/>
      <c r="S132" s="211"/>
      <c r="T132" s="211"/>
      <c r="U132" s="211"/>
    </row>
    <row r="133" spans="1:21" x14ac:dyDescent="0.25">
      <c r="A133" s="259"/>
      <c r="B133" s="196"/>
      <c r="C133" s="260"/>
      <c r="D133" s="261"/>
      <c r="E133" s="262"/>
      <c r="F133" s="311"/>
      <c r="G133" s="262"/>
      <c r="H133" s="311"/>
      <c r="I133" s="196"/>
      <c r="J133" s="196"/>
      <c r="K133" s="197"/>
      <c r="L133" s="196"/>
      <c r="M133" s="196"/>
      <c r="N133" s="211"/>
      <c r="O133" s="211"/>
      <c r="P133" s="196"/>
      <c r="Q133" s="211"/>
      <c r="R133" s="211"/>
      <c r="S133" s="211"/>
      <c r="T133" s="211"/>
      <c r="U133" s="211"/>
    </row>
    <row r="134" spans="1:21" x14ac:dyDescent="0.25">
      <c r="A134" s="259"/>
      <c r="B134" s="196"/>
      <c r="C134" s="260"/>
      <c r="D134" s="261"/>
      <c r="E134" s="262"/>
      <c r="F134" s="311"/>
      <c r="G134" s="262"/>
      <c r="H134" s="311"/>
      <c r="I134" s="196"/>
      <c r="J134" s="196"/>
      <c r="K134" s="197"/>
      <c r="L134" s="196"/>
      <c r="M134" s="196"/>
      <c r="N134" s="211"/>
      <c r="O134" s="211"/>
      <c r="P134" s="196"/>
      <c r="Q134" s="211"/>
      <c r="R134" s="211"/>
      <c r="S134" s="211"/>
      <c r="T134" s="211"/>
      <c r="U134" s="211"/>
    </row>
    <row r="135" spans="1:21" x14ac:dyDescent="0.25">
      <c r="A135" s="259"/>
      <c r="B135" s="196"/>
      <c r="C135" s="260"/>
      <c r="D135" s="261"/>
      <c r="E135" s="262"/>
      <c r="F135" s="311"/>
      <c r="G135" s="262"/>
      <c r="H135" s="311"/>
      <c r="I135" s="196"/>
      <c r="J135" s="196"/>
      <c r="K135" s="197"/>
      <c r="L135" s="196"/>
      <c r="M135" s="196"/>
      <c r="N135" s="211"/>
      <c r="O135" s="211"/>
      <c r="P135" s="196"/>
      <c r="Q135" s="211"/>
      <c r="R135" s="211"/>
      <c r="S135" s="211"/>
      <c r="T135" s="211"/>
      <c r="U135" s="211"/>
    </row>
    <row r="136" spans="1:21" x14ac:dyDescent="0.25">
      <c r="A136" s="259"/>
      <c r="B136" s="196"/>
      <c r="C136" s="260"/>
      <c r="D136" s="261"/>
      <c r="E136" s="262"/>
      <c r="F136" s="311"/>
      <c r="G136" s="262"/>
      <c r="H136" s="311"/>
      <c r="I136" s="196"/>
      <c r="J136" s="196"/>
      <c r="K136" s="197"/>
      <c r="L136" s="196"/>
      <c r="M136" s="196"/>
      <c r="N136" s="211"/>
      <c r="O136" s="211"/>
      <c r="P136" s="196"/>
      <c r="Q136" s="211"/>
      <c r="R136" s="211"/>
      <c r="S136" s="211"/>
      <c r="T136" s="211"/>
      <c r="U136" s="211"/>
    </row>
    <row r="137" spans="1:21" x14ac:dyDescent="0.25">
      <c r="A137" s="259"/>
      <c r="B137" s="196"/>
      <c r="C137" s="260"/>
      <c r="D137" s="261"/>
      <c r="E137" s="262"/>
      <c r="F137" s="311"/>
      <c r="G137" s="262"/>
      <c r="H137" s="311"/>
      <c r="I137" s="196"/>
      <c r="J137" s="196"/>
      <c r="K137" s="197"/>
      <c r="L137" s="196"/>
      <c r="M137" s="196"/>
      <c r="N137" s="211"/>
      <c r="O137" s="211"/>
      <c r="P137" s="196"/>
      <c r="Q137" s="211"/>
      <c r="R137" s="211"/>
      <c r="S137" s="211"/>
      <c r="T137" s="211"/>
      <c r="U137" s="211"/>
    </row>
    <row r="138" spans="1:21" x14ac:dyDescent="0.25">
      <c r="A138" s="259"/>
      <c r="B138" s="196"/>
      <c r="C138" s="260"/>
      <c r="D138" s="261"/>
      <c r="E138" s="262"/>
      <c r="F138" s="311"/>
      <c r="G138" s="262"/>
      <c r="H138" s="311"/>
      <c r="I138" s="196"/>
      <c r="J138" s="196"/>
      <c r="K138" s="197"/>
      <c r="L138" s="196"/>
      <c r="M138" s="196"/>
      <c r="N138" s="211"/>
      <c r="O138" s="211"/>
      <c r="P138" s="196"/>
      <c r="Q138" s="211"/>
      <c r="R138" s="211"/>
      <c r="S138" s="211"/>
      <c r="T138" s="211"/>
      <c r="U138" s="211"/>
    </row>
    <row r="139" spans="1:21" x14ac:dyDescent="0.25">
      <c r="A139" s="259"/>
      <c r="B139" s="196"/>
      <c r="C139" s="260"/>
      <c r="D139" s="261"/>
      <c r="E139" s="262"/>
      <c r="F139" s="311"/>
      <c r="G139" s="262"/>
      <c r="H139" s="311"/>
      <c r="I139" s="196"/>
      <c r="J139" s="196"/>
      <c r="K139" s="197"/>
      <c r="L139" s="196"/>
      <c r="M139" s="196"/>
      <c r="N139" s="211"/>
      <c r="O139" s="211"/>
      <c r="P139" s="196"/>
      <c r="Q139" s="211"/>
      <c r="R139" s="211"/>
      <c r="S139" s="211"/>
      <c r="T139" s="211"/>
      <c r="U139" s="211"/>
    </row>
    <row r="140" spans="1:21" x14ac:dyDescent="0.25">
      <c r="A140" s="259"/>
      <c r="B140" s="196"/>
      <c r="C140" s="260"/>
      <c r="D140" s="261"/>
      <c r="E140" s="262"/>
      <c r="F140" s="311"/>
      <c r="G140" s="262"/>
      <c r="H140" s="311"/>
      <c r="I140" s="196"/>
      <c r="J140" s="196"/>
      <c r="K140" s="197"/>
      <c r="L140" s="196"/>
      <c r="M140" s="196"/>
      <c r="N140" s="211"/>
      <c r="O140" s="211"/>
      <c r="P140" s="196"/>
      <c r="Q140" s="211"/>
      <c r="R140" s="211"/>
      <c r="S140" s="211"/>
      <c r="T140" s="211"/>
      <c r="U140" s="211"/>
    </row>
    <row r="141" spans="1:21" x14ac:dyDescent="0.25">
      <c r="A141" s="259"/>
      <c r="B141" s="196"/>
      <c r="C141" s="260"/>
      <c r="D141" s="261"/>
      <c r="E141" s="262"/>
      <c r="F141" s="311"/>
      <c r="G141" s="262"/>
      <c r="H141" s="311"/>
      <c r="I141" s="196"/>
      <c r="J141" s="196"/>
      <c r="K141" s="197"/>
      <c r="L141" s="196"/>
      <c r="M141" s="196"/>
      <c r="N141" s="211"/>
      <c r="O141" s="211"/>
      <c r="P141" s="196"/>
      <c r="Q141" s="211"/>
      <c r="R141" s="211"/>
      <c r="S141" s="211"/>
      <c r="T141" s="211"/>
      <c r="U141" s="211"/>
    </row>
    <row r="142" spans="1:21" x14ac:dyDescent="0.25">
      <c r="A142" s="259"/>
      <c r="B142" s="196"/>
      <c r="C142" s="260"/>
      <c r="D142" s="261"/>
      <c r="E142" s="262"/>
      <c r="F142" s="311"/>
      <c r="G142" s="262"/>
      <c r="H142" s="311"/>
      <c r="I142" s="196"/>
      <c r="J142" s="196"/>
      <c r="K142" s="197"/>
      <c r="L142" s="196"/>
      <c r="M142" s="196"/>
      <c r="N142" s="211"/>
      <c r="O142" s="211"/>
      <c r="P142" s="196"/>
      <c r="Q142" s="211"/>
      <c r="R142" s="211"/>
      <c r="S142" s="211"/>
      <c r="T142" s="211"/>
      <c r="U142" s="211"/>
    </row>
    <row r="143" spans="1:21" x14ac:dyDescent="0.25">
      <c r="A143" s="259"/>
      <c r="B143" s="196"/>
      <c r="C143" s="260"/>
      <c r="D143" s="261"/>
      <c r="E143" s="262"/>
      <c r="F143" s="311"/>
      <c r="G143" s="262"/>
      <c r="H143" s="311"/>
      <c r="I143" s="196"/>
      <c r="J143" s="196"/>
      <c r="K143" s="197"/>
      <c r="L143" s="196"/>
      <c r="M143" s="196"/>
      <c r="N143" s="211"/>
      <c r="O143" s="211"/>
      <c r="P143" s="196"/>
      <c r="Q143" s="211"/>
      <c r="R143" s="211"/>
      <c r="S143" s="211"/>
      <c r="T143" s="211"/>
      <c r="U143" s="211"/>
    </row>
    <row r="144" spans="1:21" x14ac:dyDescent="0.25">
      <c r="A144" s="259"/>
      <c r="B144" s="196"/>
      <c r="C144" s="260"/>
      <c r="D144" s="261"/>
      <c r="E144" s="262"/>
      <c r="F144" s="311"/>
      <c r="G144" s="262"/>
      <c r="H144" s="311"/>
      <c r="I144" s="196"/>
      <c r="J144" s="196"/>
      <c r="K144" s="197"/>
      <c r="L144" s="196"/>
      <c r="M144" s="196"/>
      <c r="N144" s="211"/>
      <c r="O144" s="211"/>
      <c r="P144" s="196"/>
      <c r="Q144" s="211"/>
      <c r="R144" s="211"/>
      <c r="S144" s="211"/>
      <c r="T144" s="211"/>
      <c r="U144" s="211"/>
    </row>
    <row r="145" spans="1:21" x14ac:dyDescent="0.25">
      <c r="A145" s="259"/>
      <c r="B145" s="196"/>
      <c r="C145" s="260"/>
      <c r="D145" s="261"/>
      <c r="E145" s="262"/>
      <c r="F145" s="311"/>
      <c r="G145" s="262"/>
      <c r="H145" s="311"/>
      <c r="I145" s="196"/>
      <c r="J145" s="196"/>
      <c r="K145" s="197"/>
      <c r="L145" s="196"/>
      <c r="M145" s="196"/>
      <c r="N145" s="211"/>
      <c r="O145" s="211"/>
      <c r="P145" s="196"/>
      <c r="Q145" s="211"/>
      <c r="R145" s="211"/>
      <c r="S145" s="211"/>
      <c r="T145" s="211"/>
      <c r="U145" s="211"/>
    </row>
    <row r="146" spans="1:21" x14ac:dyDescent="0.25">
      <c r="A146" s="259"/>
      <c r="B146" s="196"/>
      <c r="C146" s="260"/>
      <c r="D146" s="261"/>
      <c r="E146" s="262"/>
      <c r="F146" s="311"/>
      <c r="G146" s="262"/>
      <c r="H146" s="311"/>
      <c r="I146" s="196"/>
      <c r="J146" s="196"/>
      <c r="K146" s="197"/>
      <c r="L146" s="196"/>
      <c r="M146" s="196"/>
      <c r="N146" s="211"/>
      <c r="O146" s="211"/>
      <c r="P146" s="196"/>
      <c r="Q146" s="211"/>
      <c r="R146" s="211"/>
      <c r="S146" s="211"/>
      <c r="T146" s="211"/>
      <c r="U146" s="211"/>
    </row>
    <row r="147" spans="1:21" x14ac:dyDescent="0.25">
      <c r="A147" s="259"/>
      <c r="B147" s="196"/>
      <c r="C147" s="260"/>
      <c r="D147" s="261"/>
      <c r="E147" s="262"/>
      <c r="F147" s="311"/>
      <c r="G147" s="262"/>
      <c r="H147" s="311"/>
      <c r="I147" s="196"/>
      <c r="J147" s="196"/>
      <c r="K147" s="197"/>
      <c r="L147" s="196"/>
      <c r="M147" s="196"/>
      <c r="N147" s="211"/>
      <c r="O147" s="211"/>
      <c r="P147" s="196"/>
      <c r="Q147" s="211"/>
      <c r="R147" s="211"/>
      <c r="S147" s="211"/>
      <c r="T147" s="211"/>
      <c r="U147" s="211"/>
    </row>
    <row r="148" spans="1:21" x14ac:dyDescent="0.25">
      <c r="A148" s="259"/>
      <c r="B148" s="196"/>
      <c r="C148" s="260"/>
      <c r="D148" s="261"/>
      <c r="E148" s="262"/>
      <c r="F148" s="311"/>
      <c r="G148" s="262"/>
      <c r="H148" s="311"/>
      <c r="I148" s="196"/>
      <c r="J148" s="196"/>
      <c r="K148" s="197"/>
      <c r="L148" s="196"/>
      <c r="M148" s="196"/>
      <c r="N148" s="211"/>
      <c r="O148" s="211"/>
      <c r="P148" s="196"/>
      <c r="Q148" s="211"/>
      <c r="R148" s="211"/>
      <c r="S148" s="211"/>
      <c r="T148" s="211"/>
      <c r="U148" s="211"/>
    </row>
    <row r="149" spans="1:21" x14ac:dyDescent="0.25">
      <c r="A149" s="259"/>
      <c r="B149" s="196"/>
      <c r="C149" s="260"/>
      <c r="D149" s="261"/>
      <c r="E149" s="262"/>
      <c r="F149" s="311"/>
      <c r="G149" s="262"/>
      <c r="H149" s="311"/>
      <c r="I149" s="196"/>
      <c r="J149" s="196"/>
      <c r="K149" s="197"/>
      <c r="L149" s="196"/>
      <c r="M149" s="196"/>
      <c r="N149" s="211"/>
      <c r="O149" s="211"/>
      <c r="P149" s="196"/>
      <c r="Q149" s="211"/>
      <c r="R149" s="211"/>
      <c r="S149" s="211"/>
      <c r="T149" s="211"/>
      <c r="U149" s="211"/>
    </row>
    <row r="150" spans="1:21" x14ac:dyDescent="0.25">
      <c r="A150" s="259"/>
      <c r="B150" s="196"/>
      <c r="C150" s="260"/>
      <c r="D150" s="261"/>
      <c r="E150" s="262"/>
      <c r="F150" s="311"/>
      <c r="G150" s="262"/>
      <c r="H150" s="311"/>
      <c r="I150" s="196"/>
      <c r="J150" s="196"/>
      <c r="K150" s="197"/>
      <c r="L150" s="196"/>
      <c r="M150" s="196"/>
      <c r="N150" s="211"/>
      <c r="O150" s="211"/>
      <c r="P150" s="196"/>
      <c r="Q150" s="211"/>
      <c r="R150" s="211"/>
      <c r="S150" s="211"/>
      <c r="T150" s="211"/>
      <c r="U150" s="211"/>
    </row>
    <row r="151" spans="1:21" x14ac:dyDescent="0.25">
      <c r="A151" s="259"/>
      <c r="B151" s="196"/>
      <c r="C151" s="260"/>
      <c r="D151" s="261"/>
      <c r="E151" s="262"/>
      <c r="F151" s="311"/>
      <c r="G151" s="262"/>
      <c r="H151" s="311"/>
      <c r="I151" s="196"/>
      <c r="J151" s="196"/>
      <c r="K151" s="197"/>
      <c r="L151" s="196"/>
      <c r="M151" s="196"/>
      <c r="N151" s="211"/>
      <c r="O151" s="211"/>
      <c r="P151" s="196"/>
      <c r="Q151" s="211"/>
      <c r="R151" s="211"/>
      <c r="S151" s="211"/>
      <c r="T151" s="211"/>
      <c r="U151" s="211"/>
    </row>
    <row r="152" spans="1:21" x14ac:dyDescent="0.25">
      <c r="A152" s="259"/>
      <c r="B152" s="196"/>
      <c r="C152" s="260"/>
      <c r="D152" s="261"/>
      <c r="E152" s="262"/>
      <c r="F152" s="311"/>
      <c r="G152" s="262"/>
      <c r="H152" s="311"/>
      <c r="I152" s="196"/>
      <c r="J152" s="196"/>
      <c r="K152" s="197"/>
      <c r="L152" s="196"/>
      <c r="M152" s="196"/>
      <c r="N152" s="211"/>
      <c r="O152" s="211"/>
      <c r="P152" s="196"/>
      <c r="Q152" s="211"/>
      <c r="R152" s="211"/>
      <c r="S152" s="211"/>
      <c r="T152" s="211"/>
      <c r="U152" s="211"/>
    </row>
    <row r="153" spans="1:21" x14ac:dyDescent="0.25">
      <c r="A153" s="259"/>
      <c r="B153" s="196"/>
      <c r="C153" s="260"/>
      <c r="D153" s="261"/>
      <c r="E153" s="262"/>
      <c r="F153" s="311"/>
      <c r="G153" s="262"/>
      <c r="H153" s="311"/>
      <c r="I153" s="196"/>
      <c r="J153" s="196"/>
      <c r="K153" s="197"/>
      <c r="L153" s="196"/>
      <c r="M153" s="196"/>
      <c r="N153" s="211"/>
      <c r="O153" s="211"/>
      <c r="P153" s="196"/>
      <c r="Q153" s="211"/>
      <c r="R153" s="211"/>
      <c r="S153" s="211"/>
      <c r="T153" s="211"/>
      <c r="U153" s="211"/>
    </row>
    <row r="154" spans="1:21" x14ac:dyDescent="0.25">
      <c r="A154" s="259"/>
      <c r="B154" s="196"/>
      <c r="C154" s="260"/>
      <c r="D154" s="261"/>
      <c r="E154" s="262"/>
      <c r="F154" s="311"/>
      <c r="G154" s="262"/>
      <c r="H154" s="311"/>
      <c r="I154" s="196"/>
      <c r="J154" s="196"/>
      <c r="K154" s="197"/>
      <c r="L154" s="196"/>
      <c r="M154" s="196"/>
      <c r="N154" s="211"/>
      <c r="O154" s="211"/>
      <c r="P154" s="196"/>
      <c r="Q154" s="211"/>
      <c r="R154" s="211"/>
      <c r="S154" s="211"/>
      <c r="T154" s="211"/>
      <c r="U154" s="211"/>
    </row>
    <row r="155" spans="1:21" x14ac:dyDescent="0.25">
      <c r="A155" s="259"/>
      <c r="B155" s="196"/>
      <c r="C155" s="260"/>
      <c r="D155" s="261"/>
      <c r="E155" s="262"/>
      <c r="F155" s="311"/>
      <c r="G155" s="262"/>
      <c r="H155" s="311"/>
      <c r="I155" s="196"/>
      <c r="J155" s="196"/>
      <c r="K155" s="197"/>
      <c r="L155" s="196"/>
      <c r="M155" s="196"/>
      <c r="N155" s="211"/>
      <c r="O155" s="211"/>
      <c r="P155" s="196"/>
      <c r="Q155" s="211"/>
      <c r="R155" s="211"/>
      <c r="S155" s="211"/>
      <c r="T155" s="211"/>
      <c r="U155" s="211"/>
    </row>
    <row r="156" spans="1:21" x14ac:dyDescent="0.25">
      <c r="A156" s="259"/>
      <c r="B156" s="196"/>
      <c r="C156" s="260"/>
      <c r="D156" s="261"/>
      <c r="E156" s="262"/>
      <c r="F156" s="311"/>
      <c r="G156" s="262"/>
      <c r="H156" s="311"/>
      <c r="I156" s="196"/>
      <c r="J156" s="196"/>
      <c r="K156" s="197"/>
      <c r="L156" s="196"/>
      <c r="M156" s="196"/>
      <c r="N156" s="211"/>
      <c r="O156" s="211"/>
      <c r="P156" s="196"/>
      <c r="Q156" s="211"/>
      <c r="R156" s="211"/>
      <c r="S156" s="211"/>
      <c r="T156" s="211"/>
      <c r="U156" s="211"/>
    </row>
    <row r="157" spans="1:21" x14ac:dyDescent="0.25">
      <c r="A157" s="259"/>
      <c r="B157" s="196"/>
      <c r="C157" s="260"/>
      <c r="D157" s="261"/>
      <c r="E157" s="262"/>
      <c r="F157" s="311"/>
      <c r="G157" s="262"/>
      <c r="H157" s="311"/>
      <c r="I157" s="196"/>
      <c r="J157" s="196"/>
      <c r="K157" s="197"/>
      <c r="L157" s="196"/>
      <c r="M157" s="196"/>
      <c r="N157" s="211"/>
      <c r="O157" s="211"/>
      <c r="P157" s="196"/>
      <c r="Q157" s="211"/>
      <c r="R157" s="211"/>
      <c r="S157" s="211"/>
      <c r="T157" s="211"/>
      <c r="U157" s="211"/>
    </row>
    <row r="158" spans="1:21" x14ac:dyDescent="0.25">
      <c r="A158" s="259"/>
      <c r="B158" s="196"/>
      <c r="C158" s="260"/>
      <c r="D158" s="261"/>
      <c r="E158" s="262"/>
      <c r="F158" s="311"/>
      <c r="G158" s="262"/>
      <c r="H158" s="311"/>
      <c r="I158" s="196"/>
      <c r="J158" s="196"/>
      <c r="K158" s="197"/>
      <c r="L158" s="196"/>
      <c r="M158" s="196"/>
      <c r="N158" s="211"/>
      <c r="O158" s="211"/>
      <c r="P158" s="196"/>
      <c r="Q158" s="211"/>
      <c r="R158" s="211"/>
      <c r="S158" s="211"/>
      <c r="T158" s="211"/>
      <c r="U158" s="211"/>
    </row>
    <row r="159" spans="1:21" x14ac:dyDescent="0.25">
      <c r="A159" s="259"/>
      <c r="B159" s="196"/>
      <c r="C159" s="260"/>
      <c r="D159" s="261"/>
      <c r="E159" s="262"/>
      <c r="F159" s="311"/>
      <c r="G159" s="262"/>
      <c r="H159" s="311"/>
      <c r="I159" s="196"/>
      <c r="J159" s="196"/>
      <c r="K159" s="197"/>
      <c r="L159" s="196"/>
      <c r="M159" s="196"/>
      <c r="N159" s="211"/>
      <c r="O159" s="211"/>
      <c r="P159" s="196"/>
      <c r="Q159" s="211"/>
      <c r="R159" s="211"/>
      <c r="S159" s="211"/>
      <c r="T159" s="211"/>
      <c r="U159" s="211"/>
    </row>
    <row r="160" spans="1:21" x14ac:dyDescent="0.25">
      <c r="M160" s="353"/>
    </row>
  </sheetData>
  <mergeCells count="6">
    <mergeCell ref="Q1:S1"/>
    <mergeCell ref="A1:D1"/>
    <mergeCell ref="E1:H1"/>
    <mergeCell ref="K1:L1"/>
    <mergeCell ref="N1:O1"/>
    <mergeCell ref="P1:P2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A1:Q30"/>
  <sheetViews>
    <sheetView workbookViewId="0">
      <selection activeCell="I25" sqref="I25"/>
    </sheetView>
  </sheetViews>
  <sheetFormatPr defaultRowHeight="15" x14ac:dyDescent="0.25"/>
  <cols>
    <col min="1" max="1" width="9.140625" style="151"/>
    <col min="3" max="3" width="19.7109375" customWidth="1"/>
    <col min="4" max="4" width="13.28515625" customWidth="1"/>
    <col min="7" max="7" width="11.5703125" customWidth="1"/>
    <col min="9" max="9" width="19.140625" customWidth="1"/>
    <col min="11" max="11" width="18.7109375" customWidth="1"/>
    <col min="12" max="12" width="10.42578125" bestFit="1" customWidth="1"/>
  </cols>
  <sheetData>
    <row r="1" spans="1:17" ht="19.5" thickBot="1" x14ac:dyDescent="0.35">
      <c r="A1" s="283"/>
      <c r="B1" s="283"/>
      <c r="C1" s="283"/>
      <c r="D1" s="284" t="s">
        <v>178</v>
      </c>
      <c r="E1" s="283"/>
      <c r="F1" s="189"/>
      <c r="G1" s="26"/>
      <c r="H1" s="26"/>
      <c r="I1" s="27"/>
      <c r="J1" s="26"/>
      <c r="K1" s="189"/>
      <c r="L1" s="189"/>
    </row>
    <row r="2" spans="1:17" ht="15.75" thickBot="1" x14ac:dyDescent="0.3">
      <c r="A2" s="285" t="s">
        <v>124</v>
      </c>
      <c r="B2" s="286"/>
      <c r="C2" s="287"/>
      <c r="D2" s="288"/>
      <c r="E2" s="289"/>
      <c r="F2" s="13"/>
      <c r="G2" s="304"/>
      <c r="H2" s="305"/>
      <c r="I2" s="305" t="s">
        <v>125</v>
      </c>
      <c r="J2" s="306"/>
      <c r="K2" s="189"/>
      <c r="L2" s="189"/>
    </row>
    <row r="3" spans="1:17" x14ac:dyDescent="0.25">
      <c r="A3" s="290" t="s">
        <v>21</v>
      </c>
      <c r="B3" s="74" t="s">
        <v>0</v>
      </c>
      <c r="C3" s="74" t="s">
        <v>22</v>
      </c>
      <c r="D3" s="239" t="s">
        <v>23</v>
      </c>
      <c r="E3" s="291" t="s">
        <v>24</v>
      </c>
      <c r="F3" s="271"/>
      <c r="G3" s="274" t="s">
        <v>21</v>
      </c>
      <c r="H3" s="275" t="s">
        <v>0</v>
      </c>
      <c r="I3" s="276" t="s">
        <v>25</v>
      </c>
      <c r="J3" s="277" t="s">
        <v>24</v>
      </c>
      <c r="M3" s="272"/>
      <c r="N3" s="271"/>
      <c r="O3" s="271"/>
      <c r="P3" s="271"/>
      <c r="Q3" s="266"/>
    </row>
    <row r="4" spans="1:17" x14ac:dyDescent="0.25">
      <c r="A4" s="302">
        <v>4195</v>
      </c>
      <c r="B4" s="193" t="s">
        <v>18</v>
      </c>
      <c r="C4" s="193" t="s">
        <v>179</v>
      </c>
      <c r="D4" s="194">
        <v>22372</v>
      </c>
      <c r="E4" s="292">
        <v>1.8</v>
      </c>
      <c r="F4" s="271"/>
      <c r="G4" s="302">
        <v>4199</v>
      </c>
      <c r="H4" s="193" t="s">
        <v>18</v>
      </c>
      <c r="I4" s="193" t="s">
        <v>182</v>
      </c>
      <c r="J4" s="301">
        <v>2.9</v>
      </c>
      <c r="M4" s="273"/>
      <c r="N4" s="271"/>
      <c r="O4" s="271"/>
      <c r="P4" s="271"/>
      <c r="Q4" s="266"/>
    </row>
    <row r="5" spans="1:17" x14ac:dyDescent="0.25">
      <c r="A5" s="302">
        <v>4195</v>
      </c>
      <c r="B5" s="193" t="s">
        <v>18</v>
      </c>
      <c r="C5" s="193" t="s">
        <v>180</v>
      </c>
      <c r="D5" s="194">
        <v>39219</v>
      </c>
      <c r="E5" s="292">
        <v>1.5</v>
      </c>
      <c r="F5" s="271"/>
      <c r="G5" s="303"/>
      <c r="H5" s="21"/>
      <c r="I5" s="21"/>
      <c r="J5" s="278"/>
      <c r="M5" s="273"/>
      <c r="N5" s="271"/>
      <c r="O5" s="271"/>
      <c r="P5" s="271"/>
      <c r="Q5" s="266"/>
    </row>
    <row r="6" spans="1:17" s="189" customFormat="1" x14ac:dyDescent="0.25">
      <c r="A6" s="303"/>
      <c r="B6" s="264"/>
      <c r="C6" s="264"/>
      <c r="D6" s="265"/>
      <c r="E6" s="293">
        <v>3.3</v>
      </c>
      <c r="F6" s="271"/>
      <c r="G6" s="302">
        <v>4303</v>
      </c>
      <c r="H6" s="193" t="s">
        <v>18</v>
      </c>
      <c r="I6" s="193" t="s">
        <v>185</v>
      </c>
      <c r="J6" s="301">
        <v>0.5</v>
      </c>
      <c r="M6" s="273"/>
      <c r="N6" s="271"/>
      <c r="O6" s="271"/>
      <c r="P6" s="271"/>
      <c r="Q6" s="266"/>
    </row>
    <row r="7" spans="1:17" x14ac:dyDescent="0.25">
      <c r="A7" s="302">
        <v>4199</v>
      </c>
      <c r="B7" s="193" t="s">
        <v>18</v>
      </c>
      <c r="C7" s="193" t="s">
        <v>181</v>
      </c>
      <c r="D7" s="194">
        <v>39094</v>
      </c>
      <c r="E7" s="292">
        <v>6.9</v>
      </c>
      <c r="F7" s="271"/>
      <c r="G7" s="303"/>
      <c r="H7" s="21"/>
      <c r="I7" s="21"/>
      <c r="J7" s="278"/>
      <c r="M7" s="273"/>
      <c r="N7" s="271"/>
      <c r="O7" s="271"/>
      <c r="P7" s="271"/>
      <c r="Q7" s="266"/>
    </row>
    <row r="8" spans="1:17" x14ac:dyDescent="0.25">
      <c r="A8" s="302">
        <v>4199</v>
      </c>
      <c r="B8" s="193" t="s">
        <v>18</v>
      </c>
      <c r="C8" s="193" t="s">
        <v>182</v>
      </c>
      <c r="D8" s="194">
        <v>44019</v>
      </c>
      <c r="E8" s="292">
        <v>2.8</v>
      </c>
      <c r="F8" s="271"/>
      <c r="G8" s="302">
        <v>4308</v>
      </c>
      <c r="H8" s="193" t="s">
        <v>18</v>
      </c>
      <c r="I8" s="193" t="s">
        <v>192</v>
      </c>
      <c r="J8" s="301">
        <v>0.3</v>
      </c>
      <c r="M8" s="273">
        <f>L32</f>
        <v>0</v>
      </c>
      <c r="N8" s="271"/>
      <c r="O8" s="271"/>
      <c r="P8" s="271"/>
      <c r="Q8" s="266"/>
    </row>
    <row r="9" spans="1:17" x14ac:dyDescent="0.25">
      <c r="A9" s="302">
        <v>4199</v>
      </c>
      <c r="B9" s="193" t="s">
        <v>18</v>
      </c>
      <c r="C9" s="193" t="s">
        <v>183</v>
      </c>
      <c r="D9" s="194">
        <v>39608</v>
      </c>
      <c r="E9" s="292">
        <v>0</v>
      </c>
      <c r="F9" s="271"/>
      <c r="G9" s="303"/>
      <c r="H9" s="21"/>
      <c r="I9" s="21"/>
      <c r="J9" s="278"/>
      <c r="M9" s="270"/>
      <c r="N9" s="272"/>
      <c r="O9" s="272"/>
      <c r="P9" s="272"/>
    </row>
    <row r="10" spans="1:17" s="189" customFormat="1" x14ac:dyDescent="0.25">
      <c r="A10" s="303"/>
      <c r="B10" s="264"/>
      <c r="C10" s="264"/>
      <c r="D10" s="265"/>
      <c r="E10" s="293">
        <v>9.6999999999999993</v>
      </c>
      <c r="F10" s="271"/>
      <c r="G10" s="302">
        <v>4309</v>
      </c>
      <c r="H10" s="193" t="s">
        <v>18</v>
      </c>
      <c r="I10" s="193" t="s">
        <v>193</v>
      </c>
      <c r="J10" s="301">
        <v>0.1</v>
      </c>
      <c r="M10" s="270"/>
      <c r="N10" s="272"/>
      <c r="O10" s="272"/>
      <c r="P10" s="272"/>
    </row>
    <row r="11" spans="1:17" ht="15.75" thickBot="1" x14ac:dyDescent="0.3">
      <c r="A11" s="302">
        <v>4201</v>
      </c>
      <c r="B11" s="193" t="s">
        <v>18</v>
      </c>
      <c r="C11" s="193" t="s">
        <v>184</v>
      </c>
      <c r="D11" s="193" t="s">
        <v>128</v>
      </c>
      <c r="E11" s="294">
        <v>0.4</v>
      </c>
      <c r="F11" s="271"/>
      <c r="G11" s="279" t="s">
        <v>115</v>
      </c>
      <c r="H11" s="280"/>
      <c r="I11" s="281"/>
      <c r="J11" s="282">
        <v>3.8</v>
      </c>
      <c r="M11" s="272"/>
      <c r="N11" s="272"/>
      <c r="O11" s="272"/>
      <c r="P11" s="272"/>
    </row>
    <row r="12" spans="1:17" s="189" customFormat="1" x14ac:dyDescent="0.25">
      <c r="A12" s="303"/>
      <c r="B12" s="264"/>
      <c r="C12" s="264"/>
      <c r="D12" s="264"/>
      <c r="E12" s="278"/>
      <c r="F12" s="271"/>
      <c r="G12" s="271"/>
      <c r="H12" s="271"/>
      <c r="M12" s="272"/>
      <c r="N12" s="272"/>
      <c r="O12" s="272"/>
      <c r="P12" s="272"/>
    </row>
    <row r="13" spans="1:17" x14ac:dyDescent="0.25">
      <c r="A13" s="302">
        <v>4303</v>
      </c>
      <c r="B13" s="193" t="s">
        <v>18</v>
      </c>
      <c r="C13" s="193" t="s">
        <v>185</v>
      </c>
      <c r="D13" s="194">
        <v>43250</v>
      </c>
      <c r="E13" s="292">
        <v>0.5</v>
      </c>
      <c r="F13" s="271"/>
      <c r="G13" s="271"/>
      <c r="H13" s="271"/>
      <c r="M13" s="272"/>
      <c r="N13" s="272"/>
      <c r="O13" s="272"/>
      <c r="P13" s="272"/>
    </row>
    <row r="14" spans="1:17" x14ac:dyDescent="0.25">
      <c r="A14" s="302">
        <v>4303</v>
      </c>
      <c r="B14" s="193" t="s">
        <v>18</v>
      </c>
      <c r="C14" s="193" t="s">
        <v>186</v>
      </c>
      <c r="D14" s="194">
        <v>41426</v>
      </c>
      <c r="E14" s="292">
        <v>0</v>
      </c>
      <c r="F14" s="271"/>
      <c r="G14" s="271"/>
      <c r="H14" s="271"/>
      <c r="I14" s="189" t="s">
        <v>165</v>
      </c>
      <c r="J14" s="189"/>
      <c r="K14" s="189"/>
      <c r="L14" s="189"/>
      <c r="M14" s="189"/>
      <c r="N14" s="189"/>
      <c r="O14" s="189"/>
      <c r="P14" s="189"/>
      <c r="Q14" s="189"/>
    </row>
    <row r="15" spans="1:17" s="189" customFormat="1" x14ac:dyDescent="0.25">
      <c r="A15" s="303"/>
      <c r="B15" s="264"/>
      <c r="C15" s="264"/>
      <c r="D15" s="265"/>
      <c r="E15" s="293">
        <v>0.5</v>
      </c>
      <c r="F15" s="271"/>
      <c r="G15" s="271"/>
      <c r="H15" s="271"/>
    </row>
    <row r="16" spans="1:17" x14ac:dyDescent="0.25">
      <c r="A16" s="302">
        <v>4304</v>
      </c>
      <c r="B16" s="193" t="s">
        <v>18</v>
      </c>
      <c r="C16" s="193" t="s">
        <v>187</v>
      </c>
      <c r="D16" s="194">
        <v>33025</v>
      </c>
      <c r="E16" s="292">
        <v>0.1</v>
      </c>
      <c r="F16" s="271"/>
      <c r="G16" s="271"/>
      <c r="H16" s="271"/>
      <c r="I16" s="189" t="s">
        <v>159</v>
      </c>
      <c r="J16" s="189"/>
      <c r="K16" s="189"/>
      <c r="L16" s="189"/>
      <c r="M16" s="189"/>
      <c r="N16" s="189"/>
      <c r="O16" s="189"/>
      <c r="P16" s="189"/>
      <c r="Q16" s="189"/>
    </row>
    <row r="17" spans="1:17" x14ac:dyDescent="0.25">
      <c r="A17" s="302">
        <v>4304</v>
      </c>
      <c r="B17" s="193" t="s">
        <v>18</v>
      </c>
      <c r="C17" s="193" t="s">
        <v>188</v>
      </c>
      <c r="D17" s="194">
        <v>40308</v>
      </c>
      <c r="E17" s="292">
        <v>1.2</v>
      </c>
      <c r="F17" s="271"/>
      <c r="G17" s="271"/>
      <c r="H17" s="271"/>
      <c r="I17" s="189" t="s">
        <v>166</v>
      </c>
      <c r="J17" s="189"/>
      <c r="K17" s="189"/>
      <c r="L17" s="189"/>
      <c r="M17" s="189"/>
      <c r="N17" s="189"/>
      <c r="O17" s="189"/>
      <c r="P17" s="189"/>
      <c r="Q17" s="189"/>
    </row>
    <row r="18" spans="1:17" s="189" customFormat="1" x14ac:dyDescent="0.25">
      <c r="A18" s="302">
        <v>4304</v>
      </c>
      <c r="B18" s="193" t="s">
        <v>18</v>
      </c>
      <c r="C18" s="193" t="s">
        <v>187</v>
      </c>
      <c r="D18" s="194">
        <v>33025</v>
      </c>
      <c r="E18" s="292">
        <v>0.1</v>
      </c>
      <c r="F18" s="271"/>
      <c r="G18" s="271"/>
      <c r="H18" s="271"/>
    </row>
    <row r="19" spans="1:17" x14ac:dyDescent="0.25">
      <c r="A19" s="302">
        <v>4304</v>
      </c>
      <c r="B19" s="193" t="s">
        <v>18</v>
      </c>
      <c r="C19" s="193" t="s">
        <v>188</v>
      </c>
      <c r="D19" s="194">
        <v>40308</v>
      </c>
      <c r="E19" s="292">
        <v>0.1</v>
      </c>
      <c r="F19" s="271"/>
      <c r="G19" s="271"/>
      <c r="H19" s="271"/>
      <c r="I19" s="189"/>
      <c r="J19" s="189"/>
      <c r="K19" s="189"/>
      <c r="L19" s="189"/>
      <c r="M19" s="189"/>
      <c r="N19" s="189"/>
      <c r="O19" s="189"/>
      <c r="P19" s="189"/>
      <c r="Q19" s="189"/>
    </row>
    <row r="20" spans="1:17" x14ac:dyDescent="0.25">
      <c r="A20" s="303"/>
      <c r="B20" s="264"/>
      <c r="C20" s="264"/>
      <c r="D20" s="265"/>
      <c r="E20" s="293">
        <v>1.5</v>
      </c>
      <c r="F20" s="271"/>
      <c r="G20" s="271"/>
      <c r="H20" s="271"/>
      <c r="I20" s="189" t="s">
        <v>176</v>
      </c>
      <c r="J20" s="189"/>
      <c r="K20" s="189"/>
      <c r="L20" s="189"/>
      <c r="M20" s="189"/>
      <c r="N20" s="189"/>
      <c r="O20" s="189"/>
      <c r="P20" s="189"/>
      <c r="Q20" s="189"/>
    </row>
    <row r="21" spans="1:17" x14ac:dyDescent="0.25">
      <c r="A21" s="302">
        <v>4199</v>
      </c>
      <c r="B21" s="193" t="s">
        <v>18</v>
      </c>
      <c r="C21" s="193" t="s">
        <v>181</v>
      </c>
      <c r="D21" s="194">
        <v>39094</v>
      </c>
      <c r="E21" s="292">
        <v>0</v>
      </c>
      <c r="F21" s="271"/>
      <c r="G21" s="271"/>
      <c r="H21" s="271"/>
    </row>
    <row r="22" spans="1:17" x14ac:dyDescent="0.25">
      <c r="A22" s="302">
        <v>4199</v>
      </c>
      <c r="B22" s="193" t="s">
        <v>18</v>
      </c>
      <c r="C22" s="193" t="s">
        <v>182</v>
      </c>
      <c r="D22" s="194">
        <v>44019</v>
      </c>
      <c r="E22" s="292">
        <v>0</v>
      </c>
      <c r="F22" s="271"/>
      <c r="G22" s="271"/>
      <c r="H22" s="271"/>
    </row>
    <row r="23" spans="1:17" s="189" customFormat="1" x14ac:dyDescent="0.25">
      <c r="A23" s="303"/>
      <c r="B23" s="264"/>
      <c r="C23" s="264"/>
      <c r="D23" s="265"/>
      <c r="E23" s="293">
        <v>0</v>
      </c>
      <c r="F23" s="271"/>
      <c r="G23" s="271"/>
      <c r="H23" s="271"/>
    </row>
    <row r="24" spans="1:17" x14ac:dyDescent="0.25">
      <c r="A24" s="295" t="s">
        <v>115</v>
      </c>
      <c r="B24" s="180"/>
      <c r="C24" s="185"/>
      <c r="D24" s="184"/>
      <c r="E24" s="296">
        <v>15.4</v>
      </c>
      <c r="F24" s="271"/>
      <c r="G24" s="271"/>
      <c r="H24" s="271"/>
    </row>
    <row r="25" spans="1:17" s="189" customFormat="1" x14ac:dyDescent="0.25">
      <c r="A25" s="297"/>
      <c r="B25" s="267"/>
      <c r="C25" s="268"/>
      <c r="D25" s="269"/>
      <c r="E25" s="298"/>
      <c r="F25" s="271"/>
      <c r="G25" s="271"/>
      <c r="H25" s="271"/>
    </row>
    <row r="26" spans="1:17" x14ac:dyDescent="0.25">
      <c r="A26" s="302">
        <v>4522</v>
      </c>
      <c r="B26" s="193" t="s">
        <v>31</v>
      </c>
      <c r="C26" s="193" t="s">
        <v>189</v>
      </c>
      <c r="D26" s="194">
        <v>39455</v>
      </c>
      <c r="E26" s="292">
        <v>0.8</v>
      </c>
      <c r="F26" s="271"/>
      <c r="G26" s="271"/>
      <c r="H26" s="271"/>
    </row>
    <row r="27" spans="1:17" x14ac:dyDescent="0.25">
      <c r="A27" s="302">
        <v>4522</v>
      </c>
      <c r="B27" s="193" t="s">
        <v>31</v>
      </c>
      <c r="C27" s="193" t="s">
        <v>190</v>
      </c>
      <c r="D27" s="194">
        <v>28126</v>
      </c>
      <c r="E27" s="292">
        <v>1.9</v>
      </c>
      <c r="F27" s="271"/>
      <c r="G27" s="271"/>
      <c r="H27" s="271"/>
    </row>
    <row r="28" spans="1:17" s="189" customFormat="1" x14ac:dyDescent="0.25">
      <c r="A28" s="303"/>
      <c r="B28" s="264"/>
      <c r="C28" s="264"/>
      <c r="D28" s="265"/>
      <c r="E28" s="293">
        <v>2.7</v>
      </c>
      <c r="F28" s="271"/>
      <c r="G28" s="271"/>
      <c r="H28" s="271"/>
    </row>
    <row r="29" spans="1:17" x14ac:dyDescent="0.25">
      <c r="A29" s="302">
        <v>4523</v>
      </c>
      <c r="B29" s="193" t="s">
        <v>31</v>
      </c>
      <c r="C29" s="193" t="s">
        <v>191</v>
      </c>
      <c r="D29" s="194">
        <v>29921</v>
      </c>
      <c r="E29" s="294">
        <v>1</v>
      </c>
      <c r="F29" s="271"/>
      <c r="G29" s="271"/>
      <c r="H29" s="271"/>
    </row>
    <row r="30" spans="1:17" ht="15.75" thickBot="1" x14ac:dyDescent="0.3">
      <c r="A30" s="279" t="s">
        <v>115</v>
      </c>
      <c r="B30" s="280"/>
      <c r="C30" s="281"/>
      <c r="D30" s="299"/>
      <c r="E30" s="300">
        <v>3.7</v>
      </c>
      <c r="F30" s="271"/>
      <c r="G30" s="271"/>
      <c r="H30" s="271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IBM IBD IBS Poly 2017</vt:lpstr>
      <vt:lpstr>IBM IBD IBS Harvest Data 2017</vt:lpstr>
      <vt:lpstr>IBM IBD IBS Poly 2018</vt:lpstr>
      <vt:lpstr>IBM IBD IBS Harvest Data 2018</vt:lpstr>
      <vt:lpstr>IBM IBD IBS Poly 2019</vt:lpstr>
      <vt:lpstr>IBM IBD IBS Harvest Data 2019</vt:lpstr>
      <vt:lpstr>IBM IBD IBS IBB Poly 2020</vt:lpstr>
      <vt:lpstr>IBM IBD IBS IBB Hrvst Data 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Begley, Robyn FLNR:EX</dc:creator>
  <cp:lastModifiedBy>Lemoine, Kelsey FLNR:EX</cp:lastModifiedBy>
  <dcterms:created xsi:type="dcterms:W3CDTF">2016-01-06T18:39:50Z</dcterms:created>
  <dcterms:modified xsi:type="dcterms:W3CDTF">2021-08-05T15:41:41Z</dcterms:modified>
</cp:coreProperties>
</file>