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<sst xmlns="http://schemas.openxmlformats.org/spreadsheetml/2006/main" count="282" uniqueCount="185">
  <si>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</si>
  <si>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</si>
  <si>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</si>
  <si>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</si>
  <si>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</si>
  <si>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</si>
  <si>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</si>
  <si>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</si>
  <si>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</si>
  <si>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</si>
  <si>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</si>
  <si>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</si>
  <si>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</si>
  <si>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</si>
  <si>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</si>
  <si>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</si>
  <si>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</si>
  <si>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</si>
  <si>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</si>
  <si>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</si>
  <si>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</si>
  <si>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</si>
  <si>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</si>
  <si>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</si>
  <si>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</si>
  <si>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</si>
  <si>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</si>
  <si>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</si>
  <si>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</si>
  <si>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</si>
  <si>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</si>
  <si>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</si>
  <si>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</si>
  <si>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</si>
  <si>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</si>
  <si>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</si>
  <si>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</si>
  <si>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</si>
  <si>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</si>
  <si>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</si>
  <si>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</si>
  <si>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</si>
  <si>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</si>
  <si>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</si>
  <si>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</si>
  <si>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</si>
  <si>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</si>
  <si>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</si>
  <si>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</si>
  <si>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</si>
  <si>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</si>
  <si>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</si>
  <si>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</si>
  <si>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</si>
  <si>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</si>
  <si>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</si>
  <si>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</si>
  <si>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</si>
  <si>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</si>
  <si>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</si>
  <si>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</si>
  <si>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</si>
  <si>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</si>
  <si>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</si>
  <si>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</si>
  <si>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</si>
  <si>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</si>
  <si>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</si>
  <si>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</si>
  <si>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</si>
  <si>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</si>
  <si>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</si>
  <si>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</si>
  <si>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</si>
  <si>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</si>
  <si>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</si>
  <si>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</si>
  <si>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</si>
  <si>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</si>
  <si>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</si>
  <si>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</si>
  <si>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</si>
  <si>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</si>
  <si>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</si>
  <si>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</si>
  <si>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</si>
  <si>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</si>
  <si>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</si>
  <si>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</si>
  <si>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</si>
  <si>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</si>
  <si>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</si>
  <si>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</si>
  <si>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</si>
  <si>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</si>
  <si>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</si>
  <si>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</si>
  <si>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</si>
  <si>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</si>
  <si>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</si>
  <si>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</si>
  <si>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</si>
  <si>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</si>
  <si>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</si>
  <si>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</si>
  <si>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</si>
  <si>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</si>
  <si>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</si>
  <si>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</si>
  <si>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</si>
  <si>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</si>
  <si>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</si>
  <si>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</si>
  <si>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</si>
  <si>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</si>
  <si>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</si>
  <si>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</si>
  <si>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</si>
  <si>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</si>
  <si>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</si>
  <si>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</si>
  <si>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</si>
  <si>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</si>
  <si>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</si>
  <si>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</si>
  <si>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</si>
  <si>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</si>
  <si>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</si>
  <si>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</si>
  <si>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</si>
  <si>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</si>
  <si>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</si>
  <si>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</si>
  <si>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</si>
  <si>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</si>
  <si>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</si>
  <si>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</si>
  <si>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</si>
  <si>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</si>
  <si>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</si>
  <si>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</si>
  <si>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</si>
  <si>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</si>
  <si>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</si>
  <si>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</si>
  <si>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</si>
  <si>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</si>
  <si>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</si>
  <si>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</si>
  <si>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</si>
  <si>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</si>
  <si>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</si>
  <si>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</si>
  <si>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</si>
  <si>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</si>
  <si>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</si>
  <si>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</si>
  <si>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</si>
  <si>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</si>
  <si>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</si>
  <si>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</si>
  <si>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Unkown</t>
  </si>
  <si>
    <t>4WD</t>
  </si>
  <si>
    <t xml:space="preserve">Adjacent cut block </t>
  </si>
  <si>
    <t>Chunamon</t>
  </si>
  <si>
    <t>11/28/2018</t>
  </si>
  <si>
    <t>56°11'09.0"</t>
  </si>
  <si>
    <t>124°21'04.5"</t>
  </si>
  <si>
    <t>AO/TJ</t>
  </si>
  <si>
    <t>Minor 2019</t>
  </si>
  <si>
    <t>Endemic</t>
  </si>
  <si>
    <t>Moose/Beaver</t>
  </si>
  <si>
    <t>18.5km Chunamon</t>
  </si>
  <si>
    <t>SBlEp</t>
  </si>
  <si>
    <t>0-3%</t>
  </si>
  <si>
    <t>Stream</t>
  </si>
  <si>
    <t>All</t>
  </si>
  <si>
    <t>650-750</t>
  </si>
  <si>
    <t>Ground survey</t>
  </si>
  <si>
    <t>No action</t>
  </si>
  <si>
    <t>* No bark patch taken - No code 1 on line.</t>
  </si>
  <si>
    <t xml:space="preserve">    A couple Code 3 and one Code 1 (off line) noted in Poly 1. This small infest poses little threat to the mixed age stand. The majority of the poly is swamp with open timber</t>
  </si>
  <si>
    <t>Low-No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</si>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</sst>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1</v>
      </c>
      <c r="D3" s="143">
        <v>21</v>
      </c>
      <c r="E3" s="143">
        <v>2050</v>
      </c>
      <c r="F3" s="144" t="s">
        <v>165</v>
      </c>
      <c r="G3" s="143" t="s">
        <v>166</v>
      </c>
      <c r="H3" s="143" t="s">
        <v>167</v>
      </c>
      <c r="I3" s="1" t="s">
        <v>156</v>
      </c>
      <c r="J3" s="1" t="s">
        <v>157</v>
      </c>
      <c r="K3" s="1" t="s">
        <v>158</v>
      </c>
      <c r="L3" s="143" t="s">
        <v>168</v>
      </c>
      <c r="M3" s="1" t="s">
        <v>159</v>
      </c>
      <c r="N3" s="1">
        <v>1</v>
      </c>
      <c r="O3" s="143">
        <v>0</v>
      </c>
      <c r="P3" s="145">
        <v>1</v>
      </c>
      <c r="Q3" s="146">
        <v>400</v>
      </c>
      <c r="R3" s="146">
        <v>500</v>
      </c>
      <c r="S3" s="153">
        <v>4</v>
      </c>
      <c r="T3" s="148"/>
      <c r="U3" s="148"/>
      <c r="V3" s="148"/>
      <c r="W3" s="148"/>
      <c r="X3" s="148"/>
      <c r="Y3" s="148"/>
      <c r="Z3" s="148"/>
      <c r="AA3" s="148"/>
      <c r="AB3" s="148"/>
      <c r="AC3" s="150"/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3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2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13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2</v>
      </c>
      <c r="DZ3" s="1">
        <f t="shared" si="0"/>
        <v>0</v>
      </c>
      <c r="EA3" s="1">
        <f t="shared" si="0"/>
        <v>0</v>
      </c>
      <c r="EB3" s="1">
        <f>DR3+DS3+DT3+DU3+DV3+DW3+DX3</f>
        <v>13</v>
      </c>
      <c r="EC3" s="1">
        <f>DY3+DZ3+EA3+EB3</f>
        <v>15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150</v>
      </c>
      <c r="D8" s="1">
        <f>A8*D3</f>
        <v>3150</v>
      </c>
      <c r="I8" s="87" t="s">
        <v>54</v>
      </c>
      <c r="J8" s="1">
        <f>TOTALS!D20*D3</f>
        <v>2730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86.666666666666671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4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3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2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13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2</v>
      </c>
      <c r="DZ203" s="22">
        <f t="shared" si="106"/>
        <v>0</v>
      </c>
      <c r="EA203" s="22">
        <f t="shared" si="106"/>
        <v>0</v>
      </c>
      <c r="EB203" s="22">
        <f t="shared" si="106"/>
        <v>13</v>
      </c>
      <c r="EC203" s="22">
        <f t="shared" si="106"/>
        <v>15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7" workbookViewId="0">
      <selection activeCell="J18" sqref="J18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1</v>
      </c>
      <c r="F8" s="38"/>
      <c r="H8" s="39" t="s">
        <v>79</v>
      </c>
      <c r="I8" s="38"/>
      <c r="J8" s="119" t="str">
        <f>ENTRY!L3</f>
        <v>AO/TJ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11/28/2018</v>
      </c>
      <c r="F10" s="38"/>
      <c r="H10" s="39" t="s">
        <v>83</v>
      </c>
      <c r="I10" s="39" t="s">
        <v>84</v>
      </c>
      <c r="J10" s="119" t="str">
        <f>ENTRY!G3</f>
        <v>56°11'09.0"</v>
      </c>
      <c r="K10" s="39" t="s">
        <v>85</v>
      </c>
      <c r="L10" s="119" t="str">
        <f>ENTRY!H3</f>
        <v>124°21'04.5"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21</v>
      </c>
      <c r="F11" s="38"/>
      <c r="H11" s="39" t="s">
        <v>87</v>
      </c>
      <c r="I11" s="38"/>
      <c r="J11" s="38"/>
      <c r="K11" s="119">
        <f>ENTRY!E3</f>
        <v>2050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183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13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130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86.666666666666671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2</v>
      </c>
      <c r="H31" s="74"/>
      <c r="I31" s="92">
        <f>ENTRY!DY203/ENTRY!DQ203*10</f>
        <v>20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13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86.666666666666671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183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4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3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2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13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184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G4" sqref="G4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1</v>
      </c>
      <c r="F8" s="110"/>
      <c r="G8" s="110"/>
      <c r="H8" s="43"/>
      <c r="I8" s="109" t="s">
        <v>125</v>
      </c>
      <c r="J8" s="110"/>
      <c r="K8" s="110"/>
      <c r="L8" s="117" t="str">
        <f>ENTRY!L3</f>
        <v>AO/TJ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11/28/2018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56°11'09.0"</v>
      </c>
      <c r="F11" s="116" t="s">
        <v>85</v>
      </c>
      <c r="G11" s="119" t="str">
        <f>ENTRY!H3</f>
        <v>124°21'04.5"</v>
      </c>
      <c r="H11" s="43"/>
      <c r="I11" s="112" t="s">
        <v>87</v>
      </c>
      <c r="J11" s="110"/>
      <c r="K11" s="110"/>
      <c r="L11" s="117">
        <f>ENTRY!E3</f>
        <v>2050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172</v>
      </c>
      <c r="F16" s="121"/>
      <c r="G16" s="121"/>
      <c r="H16" s="45" t="s">
        <v>130</v>
      </c>
      <c r="I16" s="43"/>
      <c r="J16" s="88" t="s">
        <v>173</v>
      </c>
      <c r="K16" s="43"/>
      <c r="L16" s="45" t="s">
        <v>131</v>
      </c>
      <c r="M16" s="121" t="s">
        <v>174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175</v>
      </c>
      <c r="K18" s="121"/>
      <c r="L18" s="45" t="s">
        <v>134</v>
      </c>
      <c r="M18" s="121" t="s">
        <v>176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161</v>
      </c>
      <c r="G20" s="88"/>
      <c r="H20" s="45" t="s">
        <v>136</v>
      </c>
      <c r="I20" s="43"/>
      <c r="J20" s="88" t="s">
        <v>171</v>
      </c>
      <c r="K20" s="43"/>
      <c r="L20" s="45" t="s">
        <v>137</v>
      </c>
      <c r="M20" s="43"/>
      <c r="N20" s="121" t="s">
        <v>177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162</v>
      </c>
      <c r="F24" s="43"/>
      <c r="G24" s="43"/>
      <c r="H24" s="45" t="s">
        <v>140</v>
      </c>
      <c r="I24" s="43"/>
      <c r="J24" s="88" t="s">
        <v>162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163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170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182</v>
      </c>
      <c r="F34" s="121"/>
      <c r="G34" s="43"/>
      <c r="H34" s="43"/>
      <c r="I34" s="45" t="s">
        <v>148</v>
      </c>
      <c r="J34" s="43"/>
      <c r="K34" s="43"/>
      <c r="L34" s="88" t="s">
        <v>169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178</v>
      </c>
      <c r="F38" s="140"/>
      <c r="G38" s="114"/>
      <c r="H38" s="43"/>
      <c r="I38" s="137" t="s">
        <v>151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181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180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2019-01-29T19:52:21Z</dcterms:modified>
</cp:coreProperties>
</file>