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<sst xmlns="http://schemas.openxmlformats.org/spreadsheetml/2006/main" count="282" uniqueCount="184">
  <si>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</si>
  <si>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</si>
  <si>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</si>
  <si>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</si>
  <si>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</si>
  <si>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</si>
  <si>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</si>
  <si>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</si>
  <si>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</si>
  <si>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</si>
  <si>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</si>
  <si>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</si>
  <si>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</si>
  <si>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</si>
  <si>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</si>
  <si>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</si>
  <si>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</si>
  <si>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</si>
  <si>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</si>
  <si>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</si>
  <si>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</si>
  <si>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</si>
  <si>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</si>
  <si>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</si>
  <si>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</si>
  <si>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</si>
  <si>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</si>
  <si>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</si>
  <si>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</si>
  <si>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</si>
  <si>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</si>
  <si>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</si>
  <si>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</si>
  <si>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</si>
  <si>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</si>
  <si>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</si>
  <si>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</si>
  <si>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</si>
  <si>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</si>
  <si>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</si>
  <si>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</si>
  <si>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</si>
  <si>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</si>
  <si>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</si>
  <si>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</si>
  <si>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</si>
  <si>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</si>
  <si>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</si>
  <si>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</si>
  <si>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</si>
  <si>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</si>
  <si>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</si>
  <si>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</si>
  <si>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</si>
  <si>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</si>
  <si>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</si>
  <si>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</si>
  <si>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</si>
  <si>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</si>
  <si>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</si>
  <si>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</si>
  <si>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</si>
  <si>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</si>
  <si>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</si>
  <si>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</si>
  <si>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</si>
  <si>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</si>
  <si>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</si>
  <si>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</si>
  <si>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</si>
  <si>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</si>
  <si>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</si>
  <si>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</si>
  <si>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</si>
  <si>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</si>
  <si>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</si>
  <si>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</si>
  <si>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</si>
  <si>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</si>
  <si>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</si>
  <si>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</si>
  <si>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</si>
  <si>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</si>
  <si>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</si>
  <si>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</si>
  <si>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</si>
  <si>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</si>
  <si>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</si>
  <si>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</si>
  <si>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</si>
  <si>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</si>
  <si>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</si>
  <si>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</si>
  <si>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</si>
  <si>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</si>
  <si>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</si>
  <si>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</si>
  <si>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</si>
  <si>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</si>
  <si>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</si>
  <si>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</si>
  <si>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</si>
  <si>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</si>
  <si>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</si>
  <si>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</si>
  <si>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</si>
  <si>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</si>
  <si>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</si>
  <si>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</si>
  <si>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</si>
  <si>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</si>
  <si>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</si>
  <si>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</si>
  <si>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</si>
  <si>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</si>
  <si>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</si>
  <si>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</si>
  <si>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</si>
  <si>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</si>
  <si>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</si>
  <si>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</si>
  <si>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</si>
  <si>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</si>
  <si>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</si>
  <si>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</si>
  <si>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</si>
  <si>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</si>
  <si>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</si>
  <si>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</si>
  <si>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</si>
  <si>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</si>
  <si>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</si>
  <si>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</si>
  <si>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</si>
  <si>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</si>
  <si>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</si>
  <si>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</si>
  <si>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</si>
  <si>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</si>
  <si>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</si>
  <si>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</si>
  <si>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</si>
  <si>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</si>
  <si>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</si>
  <si>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</si>
  <si>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</si>
  <si>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</si>
  <si>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</si>
  <si>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</si>
  <si>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</si>
  <si>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</si>
  <si>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</si>
  <si>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</si>
  <si>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</si>
  <si>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</si>
  <si>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</si>
  <si>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</si>
  <si>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</si>
  <si>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</si>
  <si>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</si>
  <si>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</si>
  <si>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Some wet areas</t>
  </si>
  <si>
    <t>4WD</t>
  </si>
  <si>
    <t>11/28/18</t>
  </si>
  <si>
    <t>56°16'10.4"</t>
  </si>
  <si>
    <t>124°40'50.9"</t>
  </si>
  <si>
    <t>NE/CD</t>
  </si>
  <si>
    <t>uphill @ ~12.4km West Main</t>
  </si>
  <si>
    <t>SBl</t>
  </si>
  <si>
    <t>30-80%</t>
  </si>
  <si>
    <t>Unknown</t>
  </si>
  <si>
    <t>4WD + ~10km Sled</t>
  </si>
  <si>
    <t>Endemic</t>
  </si>
  <si>
    <t>None</t>
  </si>
  <si>
    <t>None - Low</t>
  </si>
  <si>
    <t>Ground survey</t>
  </si>
  <si>
    <t>Detailed heli</t>
  </si>
  <si>
    <t xml:space="preserve">* No bark patch taken - No Code 1 found on line. </t>
  </si>
  <si>
    <t xml:space="preserve">     Poly 40 is a very susceptable, mature, spruce dominant stand (40-50cm DHB). However, other than a few small populations fizzling away, little current IBS was noted.  A stand easy to access and monitor for IBS in the future.</t>
  </si>
  <si>
    <t>12.4km West Main</t>
  </si>
  <si>
    <t>768-899m</t>
  </si>
  <si>
    <t>Existing road network and establish new trails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</si>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</sst>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D1" zoomScale="150" zoomScaleNormal="150" zoomScalePageLayoutView="150" workbookViewId="0">
      <selection activeCell="D3" sqref="D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179</v>
      </c>
      <c r="C3" s="143">
        <v>40</v>
      </c>
      <c r="D3" s="143">
        <v>17</v>
      </c>
      <c r="E3" s="143">
        <v>1350</v>
      </c>
      <c r="F3" s="144" t="s">
        <v>163</v>
      </c>
      <c r="G3" s="143" t="s">
        <v>164</v>
      </c>
      <c r="H3" s="143" t="s">
        <v>165</v>
      </c>
      <c r="I3" s="1" t="s">
        <v>156</v>
      </c>
      <c r="J3" s="1" t="s">
        <v>157</v>
      </c>
      <c r="K3" s="1" t="s">
        <v>158</v>
      </c>
      <c r="L3" s="143" t="s">
        <v>166</v>
      </c>
      <c r="M3" s="1" t="s">
        <v>159</v>
      </c>
      <c r="N3" s="1">
        <v>1</v>
      </c>
      <c r="O3" s="143">
        <v>0</v>
      </c>
      <c r="P3" s="145">
        <v>1</v>
      </c>
      <c r="Q3" s="146">
        <v>300</v>
      </c>
      <c r="R3" s="146">
        <v>400</v>
      </c>
      <c r="S3" s="153"/>
      <c r="T3" s="148"/>
      <c r="U3" s="148"/>
      <c r="V3" s="148"/>
      <c r="W3" s="148"/>
      <c r="X3" s="148"/>
      <c r="Y3" s="148"/>
      <c r="Z3" s="148">
        <v>3</v>
      </c>
      <c r="AA3" s="148"/>
      <c r="AB3" s="148"/>
      <c r="AC3" s="150">
        <v>1</v>
      </c>
      <c r="AD3" s="148"/>
      <c r="AE3" s="148"/>
      <c r="AF3" s="148"/>
      <c r="AG3" s="148"/>
      <c r="AH3" s="148"/>
      <c r="AI3" s="148"/>
      <c r="AJ3" s="148">
        <v>3</v>
      </c>
      <c r="AK3" s="148"/>
      <c r="AL3" s="148"/>
      <c r="AM3" s="150">
        <v>3</v>
      </c>
      <c r="AN3" s="148"/>
      <c r="AO3" s="148"/>
      <c r="AP3" s="148"/>
      <c r="AQ3" s="148"/>
      <c r="AR3" s="148"/>
      <c r="AS3" s="148"/>
      <c r="AT3" s="148">
        <v>1</v>
      </c>
      <c r="AU3" s="148"/>
      <c r="AV3" s="148"/>
      <c r="AW3" s="150"/>
      <c r="AX3" s="148"/>
      <c r="AY3" s="148"/>
      <c r="AZ3" s="148"/>
      <c r="BA3" s="148"/>
      <c r="BB3" s="148"/>
      <c r="BC3" s="148"/>
      <c r="BD3" s="148">
        <v>1</v>
      </c>
      <c r="BE3" s="148"/>
      <c r="BF3" s="148"/>
      <c r="BG3" s="150">
        <v>1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3</v>
      </c>
      <c r="BR3" s="148"/>
      <c r="BS3" s="148"/>
      <c r="BT3" s="148"/>
      <c r="BU3" s="148"/>
      <c r="BV3" s="148"/>
      <c r="BW3" s="148"/>
      <c r="BX3" s="148">
        <v>2</v>
      </c>
      <c r="BY3" s="148"/>
      <c r="BZ3" s="148"/>
      <c r="CA3" s="150">
        <v>1</v>
      </c>
      <c r="CB3" s="148"/>
      <c r="CC3" s="148"/>
      <c r="CD3" s="148"/>
      <c r="CE3" s="148"/>
      <c r="CF3" s="148"/>
      <c r="CG3" s="148"/>
      <c r="CH3" s="148">
        <v>1</v>
      </c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9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11</v>
      </c>
      <c r="DZ3" s="1">
        <f t="shared" si="0"/>
        <v>0</v>
      </c>
      <c r="EA3" s="1">
        <f t="shared" si="0"/>
        <v>0</v>
      </c>
      <c r="EB3" s="1">
        <f>DR3+DS3+DT3+DU3+DV3+DW3+DX3</f>
        <v>9</v>
      </c>
      <c r="EC3" s="1">
        <f>DY3+DZ3+EA3+EB3</f>
        <v>20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200</v>
      </c>
      <c r="D8" s="1">
        <f>A8*D3</f>
        <v>3400</v>
      </c>
      <c r="I8" s="87" t="s">
        <v>54</v>
      </c>
      <c r="J8" s="1">
        <f>TOTALS!D20*D3</f>
        <v>1530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45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0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3</v>
      </c>
      <c r="AA203" s="22">
        <f t="shared" si="100"/>
        <v>0</v>
      </c>
      <c r="AB203" s="22">
        <f t="shared" si="100"/>
        <v>0</v>
      </c>
      <c r="AC203" s="37">
        <f t="shared" si="100"/>
        <v>1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3</v>
      </c>
      <c r="AK203" s="22">
        <f t="shared" si="101"/>
        <v>0</v>
      </c>
      <c r="AL203" s="22">
        <f t="shared" si="101"/>
        <v>0</v>
      </c>
      <c r="AM203" s="37">
        <f t="shared" si="101"/>
        <v>3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1</v>
      </c>
      <c r="AU203" s="22">
        <f t="shared" si="101"/>
        <v>0</v>
      </c>
      <c r="AV203" s="22">
        <f t="shared" si="101"/>
        <v>0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1</v>
      </c>
      <c r="BE203" s="22">
        <f t="shared" si="102"/>
        <v>0</v>
      </c>
      <c r="BF203" s="22">
        <f t="shared" si="102"/>
        <v>0</v>
      </c>
      <c r="BG203" s="37">
        <f t="shared" si="102"/>
        <v>1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3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2</v>
      </c>
      <c r="BY203" s="22">
        <f t="shared" si="103"/>
        <v>0</v>
      </c>
      <c r="BZ203" s="22">
        <f t="shared" si="103"/>
        <v>0</v>
      </c>
      <c r="CA203" s="37">
        <f t="shared" si="103"/>
        <v>1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1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9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11</v>
      </c>
      <c r="DZ203" s="22">
        <f t="shared" si="106"/>
        <v>0</v>
      </c>
      <c r="EA203" s="22">
        <f t="shared" si="106"/>
        <v>0</v>
      </c>
      <c r="EB203" s="22">
        <f t="shared" si="106"/>
        <v>9</v>
      </c>
      <c r="EC203" s="22">
        <f t="shared" si="106"/>
        <v>20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4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12.4km West Main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40</v>
      </c>
      <c r="F8" s="38"/>
      <c r="H8" s="39" t="s">
        <v>79</v>
      </c>
      <c r="I8" s="38"/>
      <c r="J8" s="119" t="str">
        <f>ENTRY!L3</f>
        <v>NE/CD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11/28/18</v>
      </c>
      <c r="F10" s="38"/>
      <c r="H10" s="39" t="s">
        <v>83</v>
      </c>
      <c r="I10" s="39" t="s">
        <v>84</v>
      </c>
      <c r="J10" s="119" t="str">
        <f>ENTRY!G3</f>
        <v>56°16'10.4"</v>
      </c>
      <c r="K10" s="39" t="s">
        <v>85</v>
      </c>
      <c r="L10" s="119" t="str">
        <f>ENTRY!H3</f>
        <v>124°40'50.9"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17</v>
      </c>
      <c r="F11" s="38"/>
      <c r="H11" s="39" t="s">
        <v>87</v>
      </c>
      <c r="I11" s="38"/>
      <c r="J11" s="38"/>
      <c r="K11" s="119">
        <f>ENTRY!E3</f>
        <v>1350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182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9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90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45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11</v>
      </c>
      <c r="H31" s="74"/>
      <c r="I31" s="92">
        <f>ENTRY!DY203/ENTRY!DQ203*10</f>
        <v>110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11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9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45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182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0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3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1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3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3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1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3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2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1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1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9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11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183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G17" sqref="G17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12.4km West Main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40</v>
      </c>
      <c r="F8" s="110"/>
      <c r="G8" s="110"/>
      <c r="H8" s="43"/>
      <c r="I8" s="109" t="s">
        <v>125</v>
      </c>
      <c r="J8" s="110"/>
      <c r="K8" s="110"/>
      <c r="L8" s="117" t="str">
        <f>ENTRY!L3</f>
        <v>NE/CD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17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 t="str">
        <f>ENTRY!F3</f>
        <v>11/28/18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56°16'10.4"</v>
      </c>
      <c r="F11" s="116" t="s">
        <v>85</v>
      </c>
      <c r="G11" s="119" t="str">
        <f>ENTRY!H3</f>
        <v>124°40'50.9"</v>
      </c>
      <c r="H11" s="43"/>
      <c r="I11" s="112" t="s">
        <v>87</v>
      </c>
      <c r="J11" s="110"/>
      <c r="K11" s="110"/>
      <c r="L11" s="117">
        <f>ENTRY!E3</f>
        <v>1350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167</v>
      </c>
      <c r="F16" s="121"/>
      <c r="G16" s="121"/>
      <c r="H16" s="45" t="s">
        <v>130</v>
      </c>
      <c r="I16" s="43"/>
      <c r="J16" s="88" t="s">
        <v>168</v>
      </c>
      <c r="K16" s="43"/>
      <c r="L16" s="45" t="s">
        <v>131</v>
      </c>
      <c r="M16" s="121" t="s">
        <v>169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161</v>
      </c>
      <c r="K18" s="121"/>
      <c r="L18" s="45" t="s">
        <v>134</v>
      </c>
      <c r="M18" s="121" t="s">
        <v>29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170</v>
      </c>
      <c r="G20" s="88"/>
      <c r="H20" s="45" t="s">
        <v>136</v>
      </c>
      <c r="I20" s="43"/>
      <c r="J20" s="88" t="s">
        <v>170</v>
      </c>
      <c r="K20" s="43"/>
      <c r="L20" s="45" t="s">
        <v>137</v>
      </c>
      <c r="M20" s="43"/>
      <c r="N20" s="121" t="s">
        <v>180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171</v>
      </c>
      <c r="F24" s="43"/>
      <c r="G24" s="43"/>
      <c r="H24" s="45" t="s">
        <v>140</v>
      </c>
      <c r="I24" s="43"/>
      <c r="J24" s="88" t="s">
        <v>162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181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172</v>
      </c>
      <c r="G30" s="43"/>
      <c r="H30" s="43"/>
      <c r="I30" s="45" t="s">
        <v>144</v>
      </c>
      <c r="J30" s="43"/>
      <c r="K30" s="43"/>
      <c r="L30" s="122" t="s">
        <v>173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172</v>
      </c>
      <c r="F32" s="43"/>
      <c r="G32" s="43"/>
      <c r="H32" s="43"/>
      <c r="I32" s="45" t="s">
        <v>146</v>
      </c>
      <c r="J32" s="43"/>
      <c r="K32" s="43"/>
      <c r="L32" s="88" t="s">
        <v>174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173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176</v>
      </c>
      <c r="F38" s="140"/>
      <c r="G38" s="114"/>
      <c r="H38" s="43"/>
      <c r="I38" s="137" t="s">
        <v>151</v>
      </c>
      <c r="J38" s="43"/>
      <c r="K38" s="43"/>
      <c r="L38" s="121" t="s">
        <v>175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178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88"/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 t="s">
        <v>177</v>
      </c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B40:N41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2019-01-29T20:39:48Z</dcterms:modified>
</cp:coreProperties>
</file>