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<sst xmlns="http://schemas.openxmlformats.org/spreadsheetml/2006/main" count="282" uniqueCount="185">
  <si>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</si>
  <si>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</si>
  <si>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</si>
  <si>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</si>
  <si>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</si>
  <si>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</si>
  <si>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</si>
  <si>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</si>
  <si>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</si>
  <si>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</si>
  <si>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</si>
  <si>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</si>
  <si>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</si>
  <si>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</si>
  <si>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</si>
  <si>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</si>
  <si>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</si>
  <si>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</si>
  <si>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</si>
  <si>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</si>
  <si>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</si>
  <si>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</si>
  <si>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</si>
  <si>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</si>
  <si>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</si>
  <si>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</si>
  <si>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</si>
  <si>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</si>
  <si>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</si>
  <si>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</si>
  <si>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</si>
  <si>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</si>
  <si>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</si>
  <si>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</si>
  <si>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</si>
  <si>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</si>
  <si>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</si>
  <si>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</si>
  <si>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</si>
  <si>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</si>
  <si>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</si>
  <si>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</si>
  <si>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</si>
  <si>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</si>
  <si>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</si>
  <si>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</si>
  <si>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</si>
  <si>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</si>
  <si>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</si>
  <si>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</si>
  <si>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</si>
  <si>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</si>
  <si>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</si>
  <si>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</si>
  <si>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</si>
  <si>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</si>
  <si>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</si>
  <si>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</si>
  <si>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</si>
  <si>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</si>
  <si>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</si>
  <si>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</si>
  <si>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</si>
  <si>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</si>
  <si>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</si>
  <si>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</si>
  <si>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</si>
  <si>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</si>
  <si>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</si>
  <si>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</si>
  <si>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</si>
  <si>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</si>
  <si>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</si>
  <si>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</si>
  <si>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</si>
  <si>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</si>
  <si>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</si>
  <si>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</si>
  <si>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</si>
  <si>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</si>
  <si>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</si>
  <si>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</si>
  <si>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</si>
  <si>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</si>
  <si>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</si>
  <si>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</si>
  <si>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</si>
  <si>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</si>
  <si>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</si>
  <si>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</si>
  <si>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</si>
  <si>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</si>
  <si>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</si>
  <si>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</si>
  <si>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</si>
  <si>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</si>
  <si>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</si>
  <si>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</si>
  <si>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</si>
  <si>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</si>
  <si>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</si>
  <si>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</si>
  <si>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</si>
  <si>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</si>
  <si>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</si>
  <si>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</si>
  <si>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</si>
  <si>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</si>
  <si>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</si>
  <si>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</si>
  <si>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</si>
  <si>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</si>
  <si>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</si>
  <si>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</si>
  <si>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</si>
  <si>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</si>
  <si>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</si>
  <si>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</si>
  <si>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</si>
  <si>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</si>
  <si>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</si>
  <si>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</si>
  <si>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</si>
  <si>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</si>
  <si>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</si>
  <si>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</si>
  <si>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</si>
  <si>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</si>
  <si>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</si>
  <si>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</si>
  <si>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</si>
  <si>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</si>
  <si>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</si>
  <si>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</si>
  <si>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</si>
  <si>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</si>
  <si>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</si>
  <si>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</si>
  <si>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</si>
  <si>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</si>
  <si>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</si>
  <si>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</si>
  <si>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</si>
  <si>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</si>
  <si>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</si>
  <si>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</si>
  <si>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</si>
  <si>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</si>
  <si>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</si>
  <si>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</si>
  <si>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</si>
  <si>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</si>
  <si>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</si>
  <si>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</si>
  <si>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</si>
  <si>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</si>
  <si>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</si>
  <si>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</si>
  <si>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</si>
  <si>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</si>
  <si>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</si>
  <si>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Some wet areas</t>
  </si>
  <si>
    <t>Moose/Wolf</t>
  </si>
  <si>
    <t>4WD</t>
  </si>
  <si>
    <t xml:space="preserve">Adjacent cut block </t>
  </si>
  <si>
    <t>10.5km East Main</t>
  </si>
  <si>
    <t>11/28/18</t>
  </si>
  <si>
    <t>56°14'04.7"</t>
  </si>
  <si>
    <t>124°36'17.4"</t>
  </si>
  <si>
    <t>CD</t>
  </si>
  <si>
    <t>Crk. @ 10.5km East Main</t>
  </si>
  <si>
    <t>S, S(Ct)</t>
  </si>
  <si>
    <t>0-5%</t>
  </si>
  <si>
    <t>S, SW, W</t>
  </si>
  <si>
    <t>725m</t>
  </si>
  <si>
    <t>Endemic</t>
  </si>
  <si>
    <t>None</t>
  </si>
  <si>
    <t>None-Low</t>
  </si>
  <si>
    <t>No action</t>
  </si>
  <si>
    <t>Detailed heli</t>
  </si>
  <si>
    <t xml:space="preserve">Most of Poly 43 is riparian area. Very little susceptable timber overall. No current IBS noted. </t>
  </si>
  <si>
    <t>*No bark patch taken - No code 1</t>
  </si>
  <si>
    <t>Unknown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</si>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</sst>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6" fillId="0" borderId="0" xfId="0" applyFo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3" sqref="A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5.7109375" style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165</v>
      </c>
      <c r="C3" s="144">
        <v>43</v>
      </c>
      <c r="D3" s="144">
        <v>17</v>
      </c>
      <c r="E3" s="144">
        <v>1350</v>
      </c>
      <c r="F3" s="145" t="s">
        <v>166</v>
      </c>
      <c r="G3" s="144" t="s">
        <v>167</v>
      </c>
      <c r="H3" s="144" t="s">
        <v>168</v>
      </c>
      <c r="I3" s="1" t="s">
        <v>156</v>
      </c>
      <c r="J3" s="1" t="s">
        <v>157</v>
      </c>
      <c r="K3" s="1" t="s">
        <v>158</v>
      </c>
      <c r="L3" s="144" t="s">
        <v>169</v>
      </c>
      <c r="M3" s="1" t="s">
        <v>159</v>
      </c>
      <c r="N3" s="1">
        <v>1</v>
      </c>
      <c r="O3" s="144">
        <v>0</v>
      </c>
      <c r="P3" s="146">
        <v>1</v>
      </c>
      <c r="Q3" s="147">
        <v>900</v>
      </c>
      <c r="R3" s="147">
        <v>1000</v>
      </c>
      <c r="S3" s="154">
        <v>19</v>
      </c>
      <c r="T3" s="149"/>
      <c r="U3" s="149"/>
      <c r="V3" s="149"/>
      <c r="W3" s="149"/>
      <c r="X3" s="149"/>
      <c r="Y3" s="149"/>
      <c r="Z3" s="149"/>
      <c r="AA3" s="149">
        <v>1</v>
      </c>
      <c r="AB3" s="149"/>
      <c r="AC3" s="151">
        <v>10</v>
      </c>
      <c r="AD3" s="149"/>
      <c r="AE3" s="149"/>
      <c r="AF3" s="149"/>
      <c r="AG3" s="149"/>
      <c r="AH3" s="149"/>
      <c r="AI3" s="149"/>
      <c r="AJ3" s="149"/>
      <c r="AK3" s="149"/>
      <c r="AL3" s="149"/>
      <c r="AM3" s="151">
        <v>1</v>
      </c>
      <c r="AN3" s="149"/>
      <c r="AO3" s="149"/>
      <c r="AP3" s="149"/>
      <c r="AQ3" s="149"/>
      <c r="AR3" s="149"/>
      <c r="AS3" s="149"/>
      <c r="AT3" s="149"/>
      <c r="AU3" s="149"/>
      <c r="AV3" s="149"/>
      <c r="AW3" s="151">
        <v>1</v>
      </c>
      <c r="AX3" s="149"/>
      <c r="AY3" s="149"/>
      <c r="AZ3" s="149"/>
      <c r="BA3" s="149"/>
      <c r="BB3" s="149"/>
      <c r="BC3" s="149"/>
      <c r="BD3" s="149"/>
      <c r="BE3" s="149"/>
      <c r="BF3" s="149"/>
      <c r="BG3" s="151">
        <v>1</v>
      </c>
      <c r="BH3" s="149"/>
      <c r="BI3" s="149"/>
      <c r="BJ3" s="149"/>
      <c r="BK3" s="149"/>
      <c r="BL3" s="149"/>
      <c r="BM3" s="149"/>
      <c r="BN3" s="149"/>
      <c r="BO3" s="149"/>
      <c r="BP3" s="149"/>
      <c r="BQ3" s="151">
        <v>1</v>
      </c>
      <c r="BR3" s="149"/>
      <c r="BS3" s="149"/>
      <c r="BT3" s="149"/>
      <c r="BU3" s="149"/>
      <c r="BV3" s="149"/>
      <c r="BW3" s="149"/>
      <c r="BX3" s="149"/>
      <c r="BY3" s="149"/>
      <c r="BZ3" s="149"/>
      <c r="CA3" s="151"/>
      <c r="CB3" s="149"/>
      <c r="CC3" s="149"/>
      <c r="CD3" s="149"/>
      <c r="CE3" s="149"/>
      <c r="CF3" s="149"/>
      <c r="CG3" s="149"/>
      <c r="CH3" s="149"/>
      <c r="CI3" s="149"/>
      <c r="CJ3" s="149"/>
      <c r="CK3" s="151"/>
      <c r="CL3" s="149"/>
      <c r="CM3" s="149"/>
      <c r="CN3" s="149"/>
      <c r="CO3" s="149"/>
      <c r="CP3" s="149"/>
      <c r="CQ3" s="149"/>
      <c r="CR3" s="149"/>
      <c r="CS3" s="149"/>
      <c r="CT3" s="149"/>
      <c r="CU3" s="151"/>
      <c r="CV3" s="149"/>
      <c r="CW3" s="149"/>
      <c r="CX3" s="149"/>
      <c r="CY3" s="149"/>
      <c r="CZ3" s="149"/>
      <c r="DA3" s="149"/>
      <c r="DB3" s="149"/>
      <c r="DC3" s="149"/>
      <c r="DD3" s="149"/>
      <c r="DE3" s="152"/>
      <c r="DF3" s="149"/>
      <c r="DG3" s="149"/>
      <c r="DH3" s="149"/>
      <c r="DI3" s="149"/>
      <c r="DJ3" s="149"/>
      <c r="DK3" s="149"/>
      <c r="DL3" s="149"/>
      <c r="DM3" s="149"/>
      <c r="DN3" s="149"/>
      <c r="DO3" s="149"/>
      <c r="DP3" s="10"/>
      <c r="DQ3" s="1">
        <f>IF(R3&gt;=1,1,0)</f>
        <v>1</v>
      </c>
      <c r="DR3" s="1">
        <f t="shared" ref="DR3:EA3" si="0">S3+AC3+AM3+AW3+BG3+BQ3+CA3+CK3+CU3</f>
        <v>33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0</v>
      </c>
      <c r="DZ3" s="1">
        <f t="shared" si="0"/>
        <v>1</v>
      </c>
      <c r="EA3" s="1">
        <f t="shared" si="0"/>
        <v>0</v>
      </c>
      <c r="EB3" s="1">
        <f>DR3+DS3+DT3+DU3+DV3+DW3+DX3</f>
        <v>33</v>
      </c>
      <c r="EC3" s="1">
        <f>DY3+DZ3+EA3+EB3</f>
        <v>34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50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340</v>
      </c>
      <c r="D8" s="1">
        <f>A8*D3</f>
        <v>5780</v>
      </c>
      <c r="I8" s="87" t="s">
        <v>54</v>
      </c>
      <c r="J8" s="1">
        <f>TOTALS!D20*D3</f>
        <v>5610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8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97.058823529411768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19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0</v>
      </c>
      <c r="AA203" s="22">
        <f t="shared" si="100"/>
        <v>1</v>
      </c>
      <c r="AB203" s="22">
        <f t="shared" si="100"/>
        <v>0</v>
      </c>
      <c r="AC203" s="37">
        <f t="shared" si="100"/>
        <v>10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0</v>
      </c>
      <c r="AK203" s="22">
        <f t="shared" si="101"/>
        <v>0</v>
      </c>
      <c r="AL203" s="22">
        <f t="shared" si="101"/>
        <v>0</v>
      </c>
      <c r="AM203" s="37">
        <f t="shared" si="101"/>
        <v>1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0</v>
      </c>
      <c r="AW203" s="37">
        <f t="shared" si="101"/>
        <v>1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1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1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33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0</v>
      </c>
      <c r="DZ203" s="22">
        <f t="shared" si="106"/>
        <v>1</v>
      </c>
      <c r="EA203" s="22">
        <f t="shared" si="106"/>
        <v>0</v>
      </c>
      <c r="EB203" s="22">
        <f t="shared" si="106"/>
        <v>33</v>
      </c>
      <c r="EC203" s="22">
        <f t="shared" si="106"/>
        <v>34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9" workbookViewId="0">
      <selection activeCell="H28" sqref="H28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10.5km East Main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43</v>
      </c>
      <c r="F8" s="38"/>
      <c r="H8" s="39" t="s">
        <v>79</v>
      </c>
      <c r="I8" s="38"/>
      <c r="J8" s="119" t="str">
        <f>ENTRY!L3</f>
        <v>CD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3" t="str">
        <f>ENTRY!F3</f>
        <v>11/28/18</v>
      </c>
      <c r="F10" s="38"/>
      <c r="H10" s="39" t="s">
        <v>83</v>
      </c>
      <c r="I10" s="39" t="s">
        <v>84</v>
      </c>
      <c r="J10" s="119" t="str">
        <f>ENTRY!G3</f>
        <v>56°14'04.7"</v>
      </c>
      <c r="K10" s="39" t="s">
        <v>85</v>
      </c>
      <c r="L10" s="119" t="str">
        <f>ENTRY!H3</f>
        <v>124°36'17.4"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17</v>
      </c>
      <c r="F11" s="38"/>
      <c r="H11" s="39" t="s">
        <v>87</v>
      </c>
      <c r="I11" s="38"/>
      <c r="J11" s="38"/>
      <c r="K11" s="119">
        <f>ENTRY!E3</f>
        <v>1350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183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33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330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97.058823529411768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0</v>
      </c>
      <c r="H31" s="74"/>
      <c r="I31" s="92">
        <f>ENTRY!DY203/ENTRY!DQ203*10</f>
        <v>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1</v>
      </c>
      <c r="H32" s="76"/>
      <c r="I32" s="93">
        <f>ENTRY!DZ203/ENTRY!DQ203*10</f>
        <v>10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1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33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97.058823529411768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183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19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1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10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0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1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0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1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1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1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33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1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184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opLeftCell="A35" zoomScale="150" zoomScaleNormal="150" zoomScalePageLayoutView="150" workbookViewId="0">
      <selection activeCell="F50" sqref="F50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8.855468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10.5km East Main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43</v>
      </c>
      <c r="F8" s="110"/>
      <c r="G8" s="110"/>
      <c r="H8" s="43"/>
      <c r="I8" s="109" t="s">
        <v>125</v>
      </c>
      <c r="J8" s="110"/>
      <c r="K8" s="110"/>
      <c r="L8" s="117" t="str">
        <f>ENTRY!L3</f>
        <v>CD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17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2" t="str">
        <f>ENTRY!F3</f>
        <v>11/28/18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56°14'04.7"</v>
      </c>
      <c r="F11" s="116" t="s">
        <v>85</v>
      </c>
      <c r="G11" s="119" t="str">
        <f>ENTRY!H3</f>
        <v>124°36'17.4"</v>
      </c>
      <c r="H11" s="43"/>
      <c r="I11" s="112" t="s">
        <v>87</v>
      </c>
      <c r="J11" s="110"/>
      <c r="K11" s="110"/>
      <c r="L11" s="117">
        <f>ENTRY!E3</f>
        <v>1350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21" t="s">
        <v>170</v>
      </c>
      <c r="F16" s="121"/>
      <c r="G16" s="121"/>
      <c r="H16" s="45" t="s">
        <v>130</v>
      </c>
      <c r="I16" s="43"/>
      <c r="J16" s="88" t="s">
        <v>171</v>
      </c>
      <c r="K16" s="43"/>
      <c r="L16" s="45" t="s">
        <v>131</v>
      </c>
      <c r="M16" s="121" t="s">
        <v>172</v>
      </c>
      <c r="N16" s="43"/>
      <c r="O16" s="9"/>
    </row>
    <row r="17" spans="1:15" x14ac:dyDescent="0.2">
      <c r="A17" s="8"/>
      <c r="B17" s="43"/>
      <c r="C17" s="43"/>
      <c r="D17" s="43"/>
      <c r="E17" s="121"/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160</v>
      </c>
      <c r="F18" s="121"/>
      <c r="G18" s="121"/>
      <c r="H18" s="45" t="s">
        <v>133</v>
      </c>
      <c r="I18" s="43"/>
      <c r="J18" s="88" t="s">
        <v>161</v>
      </c>
      <c r="K18" s="121"/>
      <c r="L18" s="45" t="s">
        <v>134</v>
      </c>
      <c r="M18" s="121" t="s">
        <v>173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3" t="s">
        <v>182</v>
      </c>
      <c r="G20" s="88"/>
      <c r="H20" s="45" t="s">
        <v>136</v>
      </c>
      <c r="I20" s="43"/>
      <c r="J20" s="88" t="s">
        <v>162</v>
      </c>
      <c r="K20" s="43"/>
      <c r="L20" s="45" t="s">
        <v>137</v>
      </c>
      <c r="M20" s="43"/>
      <c r="N20" s="121" t="s">
        <v>174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163</v>
      </c>
      <c r="F24" s="43"/>
      <c r="G24" s="43"/>
      <c r="H24" s="45" t="s">
        <v>140</v>
      </c>
      <c r="I24" s="43"/>
      <c r="J24" s="88" t="s">
        <v>163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164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175</v>
      </c>
      <c r="G30" s="43"/>
      <c r="H30" s="43"/>
      <c r="I30" s="45" t="s">
        <v>144</v>
      </c>
      <c r="J30" s="43"/>
      <c r="K30" s="43"/>
      <c r="L30" s="122" t="s">
        <v>176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176</v>
      </c>
      <c r="F32" s="43"/>
      <c r="G32" s="43"/>
      <c r="H32" s="43"/>
      <c r="I32" s="45" t="s">
        <v>146</v>
      </c>
      <c r="J32" s="43"/>
      <c r="K32" s="43"/>
      <c r="L32" s="88" t="s">
        <v>177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176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179</v>
      </c>
      <c r="F38" s="141"/>
      <c r="G38" s="114"/>
      <c r="H38" s="43"/>
      <c r="I38" s="137" t="s">
        <v>151</v>
      </c>
      <c r="J38" s="43"/>
      <c r="K38" s="43"/>
      <c r="L38" s="121" t="s">
        <v>178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40" t="s">
        <v>180</v>
      </c>
      <c r="C40" s="121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9"/>
    </row>
    <row r="41" spans="1:15" x14ac:dyDescent="0.2">
      <c r="A41" s="69"/>
      <c r="B41" s="88"/>
      <c r="C41" s="121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9"/>
    </row>
    <row r="42" spans="1:15" x14ac:dyDescent="0.2">
      <c r="A42" s="69"/>
      <c r="B42" s="88" t="s">
        <v>181</v>
      </c>
      <c r="C42" s="121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9"/>
    </row>
    <row r="43" spans="1:15" x14ac:dyDescent="0.2">
      <c r="A43" s="69"/>
      <c r="B43" s="88"/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2019-01-29T20:41:38Z</dcterms:modified>
</cp:coreProperties>
</file>