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2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<sst xmlns="http://schemas.openxmlformats.org/spreadsheetml/2006/main" count="282" uniqueCount="184">
  <si>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</si>
  <si>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</si>
  <si>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</si>
  <si>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</si>
  <si>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</si>
  <si>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</si>
  <si>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</si>
  <si>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</si>
  <si>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</si>
  <si>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</si>
  <si>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</si>
  <si>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</si>
  <si>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</si>
  <si>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</si>
  <si>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</si>
  <si>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</si>
  <si>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</si>
  <si>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</si>
  <si>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</si>
  <si>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</si>
  <si>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</si>
  <si>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</si>
  <si>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</si>
  <si>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</si>
  <si>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</si>
  <si>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</si>
  <si>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</si>
  <si>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</si>
  <si>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</si>
  <si>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</si>
  <si>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</si>
  <si>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</si>
  <si>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</si>
  <si>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</si>
  <si>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</si>
  <si>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</si>
  <si>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</si>
  <si>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</si>
  <si>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</si>
  <si>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</si>
  <si>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</si>
  <si>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</si>
  <si>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</si>
  <si>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</si>
  <si>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</si>
  <si>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</si>
  <si>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</si>
  <si>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</si>
  <si>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</si>
  <si>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</si>
  <si>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</si>
  <si>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</si>
  <si>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</si>
  <si>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</si>
  <si>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</si>
  <si>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</si>
  <si>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</si>
  <si>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</si>
  <si>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</si>
  <si>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</si>
  <si>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</si>
  <si>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</si>
  <si>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</si>
  <si>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</si>
  <si>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</si>
  <si>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</si>
  <si>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</si>
  <si>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</si>
  <si>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</si>
  <si>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</si>
  <si>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</si>
  <si>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</si>
  <si>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</si>
  <si>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</si>
  <si>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</si>
  <si>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</si>
  <si>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</si>
  <si>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</si>
  <si>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</si>
  <si>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</si>
  <si>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</si>
  <si>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</si>
  <si>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</si>
  <si>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</si>
  <si>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</si>
  <si>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</si>
  <si>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</si>
  <si>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</si>
  <si>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</si>
  <si>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</si>
  <si>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</si>
  <si>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</si>
  <si>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</si>
  <si>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</si>
  <si>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</si>
  <si>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</si>
  <si>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</si>
  <si>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</si>
  <si>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</si>
  <si>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</si>
  <si>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</si>
  <si>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</si>
  <si>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</si>
  <si>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</si>
  <si>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</si>
  <si>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</si>
  <si>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</si>
  <si>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</si>
  <si>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</si>
  <si>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</si>
  <si>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</si>
  <si>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</si>
  <si>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</si>
  <si>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</si>
  <si>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</si>
  <si>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</si>
  <si>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</si>
  <si>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</si>
  <si>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</si>
  <si>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</si>
  <si>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</si>
  <si>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</si>
  <si>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</si>
  <si>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</si>
  <si>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</si>
  <si>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</si>
  <si>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</si>
  <si>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</si>
  <si>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</si>
  <si>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</si>
  <si>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</si>
  <si>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</si>
  <si>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</si>
  <si>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</si>
  <si>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</si>
  <si>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</si>
  <si>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</si>
  <si>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</si>
  <si>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</si>
  <si>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</si>
  <si>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</si>
  <si>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</si>
  <si>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</si>
  <si>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</si>
  <si>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</si>
  <si>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</si>
  <si>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</si>
  <si>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</si>
  <si>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</si>
  <si>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</si>
  <si>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</si>
  <si>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</si>
  <si>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</si>
  <si>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</si>
  <si>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</si>
  <si>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</si>
  <si>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</si>
  <si>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</si>
  <si>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</si>
  <si>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</si>
  <si>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</si>
  <si>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N/A</t>
  </si>
  <si>
    <t>Unknown</t>
  </si>
  <si>
    <t>Endemic</t>
  </si>
  <si>
    <t>36km Chunamon</t>
  </si>
  <si>
    <t xml:space="preserve">  </t>
  </si>
  <si>
    <t>56°19'08.7"</t>
  </si>
  <si>
    <t>124°29'00.6"</t>
  </si>
  <si>
    <t>AO</t>
  </si>
  <si>
    <t>Accessed off unnamed right spur @ 36km Chunamon</t>
  </si>
  <si>
    <t>0-20%</t>
  </si>
  <si>
    <t>730m</t>
  </si>
  <si>
    <t>Moose</t>
  </si>
  <si>
    <t>4WD + 800m walk-in</t>
  </si>
  <si>
    <t>4WD + 100m walk-in</t>
  </si>
  <si>
    <t>Establish new trails</t>
  </si>
  <si>
    <t>Minor 2019</t>
  </si>
  <si>
    <t>No action</t>
  </si>
  <si>
    <t>SBl,SBl(Ep), Bl(S) EpAt(SPl)</t>
  </si>
  <si>
    <t xml:space="preserve">NCD - Stream </t>
  </si>
  <si>
    <t>*No bark patch taken - No Code 1.</t>
  </si>
  <si>
    <t xml:space="preserve">    The stand in Poly 78 was once pine dominant, however IBM has taken out the pine component and left a stand of blowdown and a bit of spruce/balsam. Another portion of the poly is taken up by swamp with large spacing between spruce. Therefore, this poly has a low volume of susceptable timber. There is very little evidence of IBS activity, both current and historic (only one Code 3 &amp; a few Code 5 noted). By 1450m on S/L1 the susceptable spruce component begins to taper off, and by 2950m (EOL) it is near-nonexistent. S/L 1 was cut short due to lack of susceptable timber within the remaining poly.  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</si>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</sst>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164</v>
      </c>
      <c r="C3" s="143">
        <v>78</v>
      </c>
      <c r="D3" s="143">
        <v>41</v>
      </c>
      <c r="E3" s="143">
        <v>2950</v>
      </c>
      <c r="F3" s="144">
        <v>43438</v>
      </c>
      <c r="G3" s="143" t="s">
        <v>166</v>
      </c>
      <c r="H3" s="143" t="s">
        <v>167</v>
      </c>
      <c r="I3" s="1" t="s">
        <v>156</v>
      </c>
      <c r="J3" s="1" t="s">
        <v>157</v>
      </c>
      <c r="K3" s="1" t="s">
        <v>158</v>
      </c>
      <c r="L3" s="143" t="s">
        <v>168</v>
      </c>
      <c r="M3" s="1" t="s">
        <v>159</v>
      </c>
      <c r="N3" s="1">
        <v>1</v>
      </c>
      <c r="O3" s="143">
        <v>0</v>
      </c>
      <c r="P3" s="145">
        <v>1</v>
      </c>
      <c r="Q3" s="146">
        <v>1950</v>
      </c>
      <c r="R3" s="146">
        <v>2050</v>
      </c>
      <c r="S3" s="153">
        <v>3</v>
      </c>
      <c r="T3" s="148"/>
      <c r="U3" s="148"/>
      <c r="V3" s="148"/>
      <c r="W3" s="148"/>
      <c r="X3" s="148"/>
      <c r="Y3" s="148"/>
      <c r="Z3" s="148"/>
      <c r="AA3" s="148"/>
      <c r="AB3" s="148">
        <v>10</v>
      </c>
      <c r="AC3" s="150">
        <v>2</v>
      </c>
      <c r="AD3" s="148"/>
      <c r="AE3" s="148"/>
      <c r="AF3" s="148"/>
      <c r="AG3" s="148"/>
      <c r="AH3" s="148"/>
      <c r="AI3" s="148"/>
      <c r="AJ3" s="148"/>
      <c r="AK3" s="148"/>
      <c r="AL3" s="148">
        <v>4</v>
      </c>
      <c r="AM3" s="150">
        <v>2</v>
      </c>
      <c r="AN3" s="148"/>
      <c r="AO3" s="148"/>
      <c r="AP3" s="148"/>
      <c r="AQ3" s="148"/>
      <c r="AR3" s="148"/>
      <c r="AS3" s="148"/>
      <c r="AT3" s="148"/>
      <c r="AU3" s="148"/>
      <c r="AV3" s="148">
        <v>3</v>
      </c>
      <c r="AW3" s="150"/>
      <c r="AX3" s="148"/>
      <c r="AY3" s="148"/>
      <c r="AZ3" s="148"/>
      <c r="BA3" s="148"/>
      <c r="BB3" s="148"/>
      <c r="BC3" s="148"/>
      <c r="BD3" s="148"/>
      <c r="BE3" s="148"/>
      <c r="BF3" s="148"/>
      <c r="BG3" s="150"/>
      <c r="BH3" s="148"/>
      <c r="BI3" s="148"/>
      <c r="BJ3" s="148"/>
      <c r="BK3" s="148"/>
      <c r="BL3" s="148"/>
      <c r="BM3" s="148"/>
      <c r="BN3" s="148"/>
      <c r="BO3" s="148"/>
      <c r="BP3" s="148"/>
      <c r="BQ3" s="150"/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7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0</v>
      </c>
      <c r="EA3" s="1">
        <f t="shared" si="0"/>
        <v>17</v>
      </c>
      <c r="EB3" s="1">
        <f>DR3+DS3+DT3+DU3+DV3+DW3+DX3</f>
        <v>7</v>
      </c>
      <c r="EC3" s="1">
        <f>DY3+DZ3+EA3+EB3</f>
        <v>24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240</v>
      </c>
      <c r="D8" s="1">
        <f>A8*D3</f>
        <v>9840</v>
      </c>
      <c r="I8" s="87" t="s">
        <v>54</v>
      </c>
      <c r="J8" s="1">
        <f>TOTALS!D20*D3</f>
        <v>2870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29.166666666666668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3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10</v>
      </c>
      <c r="AC203" s="37">
        <f t="shared" si="100"/>
        <v>2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4</v>
      </c>
      <c r="AM203" s="37">
        <f t="shared" si="101"/>
        <v>2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3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7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0</v>
      </c>
      <c r="DZ203" s="22">
        <f t="shared" si="106"/>
        <v>0</v>
      </c>
      <c r="EA203" s="22">
        <f t="shared" si="106"/>
        <v>17</v>
      </c>
      <c r="EB203" s="22">
        <f t="shared" si="106"/>
        <v>7</v>
      </c>
      <c r="EC203" s="22">
        <f t="shared" si="106"/>
        <v>24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selection activeCell="H17" sqref="H17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36km 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78</v>
      </c>
      <c r="F8" s="38"/>
      <c r="H8" s="39" t="s">
        <v>79</v>
      </c>
      <c r="I8" s="38"/>
      <c r="J8" s="119" t="str">
        <f>ENTRY!L3</f>
        <v>AO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43438</v>
      </c>
      <c r="F10" s="38"/>
      <c r="H10" s="39" t="s">
        <v>83</v>
      </c>
      <c r="I10" s="39" t="s">
        <v>84</v>
      </c>
      <c r="J10" s="119" t="str">
        <f>ENTRY!G3</f>
        <v>56°19'08.7"</v>
      </c>
      <c r="K10" s="39" t="s">
        <v>85</v>
      </c>
      <c r="L10" s="119" t="str">
        <f>ENTRY!H3</f>
        <v>124°29'00.6"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41</v>
      </c>
      <c r="F11" s="38"/>
      <c r="H11" s="39" t="s">
        <v>87</v>
      </c>
      <c r="I11" s="38"/>
      <c r="J11" s="38"/>
      <c r="K11" s="119">
        <f>ENTRY!E3</f>
        <v>2950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182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7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70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29.166666666666668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17</v>
      </c>
      <c r="H33" s="78"/>
      <c r="I33" s="94">
        <f>ENTRY!EA203/ENTRY!DQ203*10</f>
        <v>170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17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7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29.166666666666668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182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3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2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4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2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3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7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17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183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tabSelected="1" zoomScale="150" zoomScaleNormal="150" zoomScalePageLayoutView="150" workbookViewId="0">
      <selection activeCell="H15" sqref="H15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71093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 t="s">
        <v>165</v>
      </c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36km Chunamon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78</v>
      </c>
      <c r="F8" s="110"/>
      <c r="G8" s="110"/>
      <c r="H8" s="43"/>
      <c r="I8" s="109" t="s">
        <v>125</v>
      </c>
      <c r="J8" s="110"/>
      <c r="K8" s="110"/>
      <c r="L8" s="117" t="str">
        <f>ENTRY!L3</f>
        <v>AO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41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43438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56°19'08.7"</v>
      </c>
      <c r="F11" s="116" t="s">
        <v>85</v>
      </c>
      <c r="G11" s="119" t="str">
        <f>ENTRY!H3</f>
        <v>124°29'00.6"</v>
      </c>
      <c r="H11" s="43"/>
      <c r="I11" s="112" t="s">
        <v>87</v>
      </c>
      <c r="J11" s="110"/>
      <c r="K11" s="110"/>
      <c r="L11" s="117">
        <f>ENTRY!E3</f>
        <v>2950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ht="12.95" customHeight="1" x14ac:dyDescent="0.2">
      <c r="A16" s="8"/>
      <c r="B16" s="45" t="s">
        <v>129</v>
      </c>
      <c r="C16" s="43"/>
      <c r="D16" s="43"/>
      <c r="E16" s="154" t="s">
        <v>169</v>
      </c>
      <c r="F16" s="154"/>
      <c r="G16" s="154"/>
      <c r="H16" s="45" t="s">
        <v>130</v>
      </c>
      <c r="I16" s="43"/>
      <c r="J16" s="155" t="s">
        <v>178</v>
      </c>
      <c r="K16" s="155"/>
      <c r="L16" s="45" t="s">
        <v>131</v>
      </c>
      <c r="M16" s="121" t="s">
        <v>170</v>
      </c>
      <c r="N16" s="43"/>
      <c r="O16" s="9"/>
    </row>
    <row r="17" spans="1:15" x14ac:dyDescent="0.2">
      <c r="A17" s="8"/>
      <c r="B17" s="43"/>
      <c r="C17" s="43"/>
      <c r="D17" s="43"/>
      <c r="E17" s="154"/>
      <c r="F17" s="154"/>
      <c r="G17" s="154"/>
      <c r="H17" s="45"/>
      <c r="I17" s="43"/>
      <c r="J17" s="155"/>
      <c r="K17" s="155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179</v>
      </c>
      <c r="K18" s="121"/>
      <c r="L18" s="45" t="s">
        <v>134</v>
      </c>
      <c r="M18" s="121" t="s">
        <v>161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162</v>
      </c>
      <c r="G20" s="88"/>
      <c r="H20" s="45" t="s">
        <v>136</v>
      </c>
      <c r="I20" s="43"/>
      <c r="J20" s="88" t="s">
        <v>172</v>
      </c>
      <c r="K20" s="43"/>
      <c r="L20" s="45" t="s">
        <v>137</v>
      </c>
      <c r="M20" s="43"/>
      <c r="N20" s="121" t="s">
        <v>171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173</v>
      </c>
      <c r="F24" s="43"/>
      <c r="G24" s="43"/>
      <c r="H24" s="45" t="s">
        <v>140</v>
      </c>
      <c r="I24" s="43"/>
      <c r="J24" s="88" t="s">
        <v>174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175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163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163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176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177</v>
      </c>
      <c r="F38" s="140"/>
      <c r="G38" s="114"/>
      <c r="H38" s="43"/>
      <c r="I38" s="137" t="s">
        <v>151</v>
      </c>
      <c r="J38" s="43"/>
      <c r="K38" s="43"/>
      <c r="L38" s="121" t="s">
        <v>177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6" t="s">
        <v>181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9"/>
    </row>
    <row r="41" spans="1:15" x14ac:dyDescent="0.2">
      <c r="A41" s="69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9"/>
    </row>
    <row r="42" spans="1:15" x14ac:dyDescent="0.2">
      <c r="A42" s="69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9"/>
    </row>
    <row r="43" spans="1:15" x14ac:dyDescent="0.2">
      <c r="A43" s="69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9"/>
    </row>
    <row r="44" spans="1:15" x14ac:dyDescent="0.2">
      <c r="A44" s="69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9"/>
    </row>
    <row r="45" spans="1:15" x14ac:dyDescent="0.2">
      <c r="A45" s="69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9"/>
    </row>
    <row r="46" spans="1:15" x14ac:dyDescent="0.2">
      <c r="A46" s="69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 t="s">
        <v>180</v>
      </c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ht="13.5" thickBot="1" x14ac:dyDescent="0.25">
      <c r="A57" s="70"/>
      <c r="B57" s="120"/>
      <c r="C57" s="71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2"/>
    </row>
    <row r="58" spans="1:15" ht="13.5" thickTop="1" x14ac:dyDescent="0.2"/>
  </sheetData>
  <mergeCells count="3">
    <mergeCell ref="E16:G17"/>
    <mergeCell ref="J16:K17"/>
    <mergeCell ref="B40:N45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2019-01-25T22:52:45Z</dcterms:modified>
</cp:coreProperties>
</file>