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<sst xmlns="http://schemas.openxmlformats.org/spreadsheetml/2006/main" count="282" uniqueCount="183">
  <si>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</si>
  <si>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</si>
  <si>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</si>
  <si>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</si>
  <si>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</si>
  <si>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</si>
  <si>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</si>
  <si>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</si>
  <si>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</si>
  <si>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</si>
  <si>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</si>
  <si>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</si>
  <si>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</si>
  <si>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</si>
  <si>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</si>
  <si>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</si>
  <si>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</si>
  <si>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</si>
  <si>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</si>
  <si>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</si>
  <si>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</si>
  <si>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</si>
  <si>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</si>
  <si>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</si>
  <si>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</si>
  <si>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</si>
  <si>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</si>
  <si>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</si>
  <si>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</si>
  <si>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</si>
  <si>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</si>
  <si>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</si>
  <si>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</si>
  <si>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</si>
  <si>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</si>
  <si>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</si>
  <si>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</si>
  <si>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</si>
  <si>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</si>
  <si>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</si>
  <si>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</si>
  <si>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</si>
  <si>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</si>
  <si>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</si>
  <si>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</si>
  <si>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</si>
  <si>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</si>
  <si>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</si>
  <si>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</si>
  <si>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</si>
  <si>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</si>
  <si>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</si>
  <si>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</si>
  <si>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</si>
  <si>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</si>
  <si>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</si>
  <si>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</si>
  <si>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</si>
  <si>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</si>
  <si>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</si>
  <si>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</si>
  <si>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</si>
  <si>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</si>
  <si>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</si>
  <si>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</si>
  <si>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</si>
  <si>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</si>
  <si>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</si>
  <si>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</si>
  <si>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</si>
  <si>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</si>
  <si>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</si>
  <si>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</si>
  <si>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</si>
  <si>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</si>
  <si>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</si>
  <si>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</si>
  <si>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</si>
  <si>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</si>
  <si>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</si>
  <si>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</si>
  <si>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</si>
  <si>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</si>
  <si>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</si>
  <si>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</si>
  <si>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</si>
  <si>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</si>
  <si>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</si>
  <si>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</si>
  <si>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</si>
  <si>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</si>
  <si>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</si>
  <si>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</si>
  <si>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</si>
  <si>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</si>
  <si>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</si>
  <si>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</si>
  <si>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</si>
  <si>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</si>
  <si>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</si>
  <si>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</si>
  <si>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</si>
  <si>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</si>
  <si>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</si>
  <si>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</si>
  <si>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</si>
  <si>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</si>
  <si>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</si>
  <si>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</si>
  <si>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</si>
  <si>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</si>
  <si>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</si>
  <si>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</si>
  <si>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</si>
  <si>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</si>
  <si>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</si>
  <si>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</si>
  <si>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</si>
  <si>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</si>
  <si>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</si>
  <si>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</si>
  <si>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</si>
  <si>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</si>
  <si>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</si>
  <si>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</si>
  <si>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</si>
  <si>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</si>
  <si>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</si>
  <si>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</si>
  <si>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</si>
  <si>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</si>
  <si>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</si>
  <si>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</si>
  <si>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</si>
  <si>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</si>
  <si>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</si>
  <si>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</si>
  <si>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</si>
  <si>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</si>
  <si>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</si>
  <si>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</si>
  <si>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</si>
  <si>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</si>
  <si>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</si>
  <si>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</si>
  <si>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</si>
  <si>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</si>
  <si>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</si>
  <si>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</si>
  <si>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</si>
  <si>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</si>
  <si>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</si>
  <si>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</si>
  <si>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</si>
  <si>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</si>
  <si>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</si>
  <si>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</si>
  <si>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</si>
  <si>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</si>
  <si>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</si>
  <si>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Unkown</t>
  </si>
  <si>
    <t>4WD</t>
  </si>
  <si>
    <t>Raspberry Harbour</t>
  </si>
  <si>
    <t>11/29/18</t>
  </si>
  <si>
    <t>56°07'20.6"</t>
  </si>
  <si>
    <t>124°14'19.3"</t>
  </si>
  <si>
    <t>AO</t>
  </si>
  <si>
    <t>500m up Old Rd.@ 5.9km Rasp. H.</t>
  </si>
  <si>
    <t xml:space="preserve">SAt </t>
  </si>
  <si>
    <t>0-6%</t>
  </si>
  <si>
    <t>780m</t>
  </si>
  <si>
    <t>Existing road systems - Establish new trails</t>
  </si>
  <si>
    <t>Endemic</t>
  </si>
  <si>
    <t>None</t>
  </si>
  <si>
    <t>Low - Moderate</t>
  </si>
  <si>
    <t>Ground survey</t>
  </si>
  <si>
    <t>*No bark patch taken - No Code 1</t>
  </si>
  <si>
    <t>All</t>
  </si>
  <si>
    <t>Moose/Lynx</t>
  </si>
  <si>
    <t>Swampland</t>
  </si>
  <si>
    <t xml:space="preserve">    Although there is no current IBS noted in Poly 8, the amount of mature spruce (45-55cm DBH) makes this stand very suseptable and warrants ongoing monitoring. Poly 8 was expanded 1.5 ha in order to encompass an adjacent area of mature spruce. There is a lot of swamp ground throughout the poly.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</si>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</sst>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16" sqref="A16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153</v>
      </c>
      <c r="AB1" s="25" t="s">
        <v>154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153</v>
      </c>
      <c r="AL1" s="25" t="s">
        <v>154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153</v>
      </c>
      <c r="AV1" s="25" t="s">
        <v>154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153</v>
      </c>
      <c r="BF1" s="25" t="s">
        <v>154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153</v>
      </c>
      <c r="BP1" s="25" t="s">
        <v>154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153</v>
      </c>
      <c r="BZ1" s="25" t="s">
        <v>154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153</v>
      </c>
      <c r="CJ1" s="25" t="s">
        <v>154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153</v>
      </c>
      <c r="CT1" s="25" t="s">
        <v>154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153</v>
      </c>
      <c r="DD1" s="25" t="s">
        <v>154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162</v>
      </c>
      <c r="C3" s="143">
        <v>8</v>
      </c>
      <c r="D3" s="143">
        <v>12.5</v>
      </c>
      <c r="E3" s="143">
        <v>1100</v>
      </c>
      <c r="F3" s="144" t="s">
        <v>163</v>
      </c>
      <c r="G3" s="143" t="s">
        <v>164</v>
      </c>
      <c r="H3" s="143" t="s">
        <v>165</v>
      </c>
      <c r="I3" s="1" t="s">
        <v>155</v>
      </c>
      <c r="J3" s="1" t="s">
        <v>156</v>
      </c>
      <c r="K3" s="1" t="s">
        <v>157</v>
      </c>
      <c r="L3" s="143" t="s">
        <v>166</v>
      </c>
      <c r="M3" s="1" t="s">
        <v>158</v>
      </c>
      <c r="N3" s="1">
        <v>1</v>
      </c>
      <c r="O3" s="143">
        <v>0</v>
      </c>
      <c r="P3" s="145">
        <v>1</v>
      </c>
      <c r="Q3" s="146">
        <v>1000</v>
      </c>
      <c r="R3" s="146">
        <v>1100</v>
      </c>
      <c r="S3" s="153">
        <v>8</v>
      </c>
      <c r="T3" s="148"/>
      <c r="U3" s="148"/>
      <c r="V3" s="148"/>
      <c r="W3" s="148"/>
      <c r="X3" s="148"/>
      <c r="Y3" s="148"/>
      <c r="Z3" s="148"/>
      <c r="AA3" s="148">
        <v>1</v>
      </c>
      <c r="AB3" s="148">
        <v>1</v>
      </c>
      <c r="AC3" s="150">
        <v>3</v>
      </c>
      <c r="AD3" s="148"/>
      <c r="AE3" s="148"/>
      <c r="AF3" s="148"/>
      <c r="AG3" s="148"/>
      <c r="AH3" s="148"/>
      <c r="AI3" s="148"/>
      <c r="AJ3" s="148"/>
      <c r="AK3" s="148"/>
      <c r="AL3" s="148">
        <v>1</v>
      </c>
      <c r="AM3" s="150"/>
      <c r="AN3" s="148"/>
      <c r="AO3" s="148"/>
      <c r="AP3" s="148"/>
      <c r="AQ3" s="148"/>
      <c r="AR3" s="148"/>
      <c r="AS3" s="148"/>
      <c r="AT3" s="148"/>
      <c r="AU3" s="148"/>
      <c r="AV3" s="148">
        <v>1</v>
      </c>
      <c r="AW3" s="150"/>
      <c r="AX3" s="148"/>
      <c r="AY3" s="148"/>
      <c r="AZ3" s="148"/>
      <c r="BA3" s="148"/>
      <c r="BB3" s="148"/>
      <c r="BC3" s="148"/>
      <c r="BD3" s="148"/>
      <c r="BE3" s="148"/>
      <c r="BF3" s="148">
        <v>1</v>
      </c>
      <c r="BG3" s="150"/>
      <c r="BH3" s="148"/>
      <c r="BI3" s="148"/>
      <c r="BJ3" s="148"/>
      <c r="BK3" s="148"/>
      <c r="BL3" s="148"/>
      <c r="BM3" s="148"/>
      <c r="BN3" s="148"/>
      <c r="BO3" s="148"/>
      <c r="BP3" s="148">
        <v>1</v>
      </c>
      <c r="BQ3" s="150"/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11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0</v>
      </c>
      <c r="DZ3" s="1">
        <f t="shared" si="0"/>
        <v>1</v>
      </c>
      <c r="EA3" s="1">
        <f t="shared" si="0"/>
        <v>5</v>
      </c>
      <c r="EB3" s="1">
        <f>DR3+DS3+DT3+DU3+DV3+DW3+DX3</f>
        <v>11</v>
      </c>
      <c r="EC3" s="1">
        <f>DY3+DZ3+EA3+EB3</f>
        <v>17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170</v>
      </c>
      <c r="D8" s="1">
        <f>A8*D3</f>
        <v>2125</v>
      </c>
      <c r="I8" s="87" t="s">
        <v>54</v>
      </c>
      <c r="J8" s="1">
        <f>TOTALS!D20*D3</f>
        <v>1375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64.705882352941174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8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1</v>
      </c>
      <c r="AB203" s="22">
        <f t="shared" si="100"/>
        <v>1</v>
      </c>
      <c r="AC203" s="37">
        <f t="shared" si="100"/>
        <v>3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1</v>
      </c>
      <c r="AM203" s="37">
        <f t="shared" si="101"/>
        <v>0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1</v>
      </c>
      <c r="AW203" s="37">
        <f t="shared" si="101"/>
        <v>0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1</v>
      </c>
      <c r="BG203" s="37">
        <f t="shared" si="102"/>
        <v>0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1</v>
      </c>
      <c r="BQ203" s="37">
        <f t="shared" si="103"/>
        <v>0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11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0</v>
      </c>
      <c r="DZ203" s="22">
        <f t="shared" si="106"/>
        <v>1</v>
      </c>
      <c r="EA203" s="22">
        <f t="shared" si="106"/>
        <v>5</v>
      </c>
      <c r="EB203" s="22">
        <f t="shared" si="106"/>
        <v>11</v>
      </c>
      <c r="EC203" s="22">
        <f t="shared" si="106"/>
        <v>17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3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Raspberry Harbour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8</v>
      </c>
      <c r="F8" s="38"/>
      <c r="H8" s="39" t="s">
        <v>79</v>
      </c>
      <c r="I8" s="38"/>
      <c r="J8" s="119" t="str">
        <f>ENTRY!L3</f>
        <v>AO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 t="str">
        <f>ENTRY!F3</f>
        <v>11/29/18</v>
      </c>
      <c r="F10" s="38"/>
      <c r="H10" s="39" t="s">
        <v>83</v>
      </c>
      <c r="I10" s="39" t="s">
        <v>84</v>
      </c>
      <c r="J10" s="119" t="str">
        <f>ENTRY!G3</f>
        <v>56°07'20.6"</v>
      </c>
      <c r="K10" s="39" t="s">
        <v>85</v>
      </c>
      <c r="L10" s="119" t="str">
        <f>ENTRY!H3</f>
        <v>124°14'19.3"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12.5</v>
      </c>
      <c r="F11" s="38"/>
      <c r="H11" s="39" t="s">
        <v>87</v>
      </c>
      <c r="I11" s="38"/>
      <c r="J11" s="38"/>
      <c r="K11" s="119">
        <f>ENTRY!E3</f>
        <v>1100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181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11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110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64.705882352941174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1</v>
      </c>
      <c r="H32" s="76"/>
      <c r="I32" s="93">
        <f>ENTRY!DZ203/ENTRY!DQ203*10</f>
        <v>10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152</v>
      </c>
      <c r="G33" s="77">
        <f>ENTRY!EA203</f>
        <v>5</v>
      </c>
      <c r="H33" s="78"/>
      <c r="I33" s="94">
        <f>ENTRY!EA203/ENTRY!DQ203*10</f>
        <v>50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6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11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64.705882352941174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181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8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2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3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1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0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1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0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1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0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1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0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11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6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182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35" zoomScale="150" zoomScaleNormal="150" zoomScalePageLayoutView="150" workbookViewId="0">
      <selection activeCell="B43" sqref="B43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151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Raspberry Harbour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123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8</v>
      </c>
      <c r="F8" s="110"/>
      <c r="G8" s="110"/>
      <c r="H8" s="43"/>
      <c r="I8" s="109" t="s">
        <v>124</v>
      </c>
      <c r="J8" s="110"/>
      <c r="K8" s="110"/>
      <c r="L8" s="117" t="str">
        <f>ENTRY!L3</f>
        <v>AO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12.5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125</v>
      </c>
      <c r="C10" s="110"/>
      <c r="D10" s="110"/>
      <c r="E10" s="141" t="str">
        <f>ENTRY!F3</f>
        <v>11/29/18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126</v>
      </c>
      <c r="C11" s="110"/>
      <c r="D11" s="116" t="s">
        <v>84</v>
      </c>
      <c r="E11" s="119" t="str">
        <f>ENTRY!G3</f>
        <v>56°07'20.6"</v>
      </c>
      <c r="F11" s="116" t="s">
        <v>85</v>
      </c>
      <c r="G11" s="119" t="str">
        <f>ENTRY!H3</f>
        <v>124°14'19.3"</v>
      </c>
      <c r="H11" s="43"/>
      <c r="I11" s="112" t="s">
        <v>87</v>
      </c>
      <c r="J11" s="110"/>
      <c r="K11" s="110"/>
      <c r="L11" s="117">
        <f>ENTRY!E3</f>
        <v>1100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127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128</v>
      </c>
      <c r="C16" s="43"/>
      <c r="D16" s="43"/>
      <c r="E16" s="121" t="s">
        <v>167</v>
      </c>
      <c r="F16" s="121"/>
      <c r="G16" s="121"/>
      <c r="H16" s="45" t="s">
        <v>129</v>
      </c>
      <c r="I16" s="43"/>
      <c r="J16" s="88" t="s">
        <v>168</v>
      </c>
      <c r="K16" s="43"/>
      <c r="L16" s="45" t="s">
        <v>130</v>
      </c>
      <c r="M16" s="121" t="s">
        <v>169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131</v>
      </c>
      <c r="C18" s="43"/>
      <c r="D18" s="43"/>
      <c r="E18" s="121" t="s">
        <v>159</v>
      </c>
      <c r="F18" s="121"/>
      <c r="G18" s="121"/>
      <c r="H18" s="45" t="s">
        <v>132</v>
      </c>
      <c r="I18" s="43"/>
      <c r="J18" s="88" t="s">
        <v>179</v>
      </c>
      <c r="K18" s="121"/>
      <c r="L18" s="45" t="s">
        <v>133</v>
      </c>
      <c r="M18" s="121" t="s">
        <v>177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134</v>
      </c>
      <c r="C20" s="43"/>
      <c r="D20" s="43"/>
      <c r="E20" s="43"/>
      <c r="F20" s="152" t="s">
        <v>160</v>
      </c>
      <c r="G20" s="88"/>
      <c r="H20" s="45" t="s">
        <v>135</v>
      </c>
      <c r="I20" s="43"/>
      <c r="J20" s="88" t="s">
        <v>178</v>
      </c>
      <c r="K20" s="43"/>
      <c r="L20" s="45" t="s">
        <v>136</v>
      </c>
      <c r="M20" s="43"/>
      <c r="N20" s="121" t="s">
        <v>170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137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138</v>
      </c>
      <c r="C24" s="43"/>
      <c r="D24" s="43"/>
      <c r="E24" s="88" t="s">
        <v>161</v>
      </c>
      <c r="F24" s="43"/>
      <c r="G24" s="43"/>
      <c r="H24" s="45" t="s">
        <v>139</v>
      </c>
      <c r="I24" s="43"/>
      <c r="J24" s="88" t="s">
        <v>161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140</v>
      </c>
      <c r="C26" s="43"/>
      <c r="D26" s="43"/>
      <c r="E26" s="43"/>
      <c r="F26" s="43"/>
      <c r="G26" s="88" t="s">
        <v>171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141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142</v>
      </c>
      <c r="C30" s="43"/>
      <c r="D30" s="43"/>
      <c r="E30" s="43"/>
      <c r="F30" s="88" t="s">
        <v>172</v>
      </c>
      <c r="G30" s="43"/>
      <c r="H30" s="43"/>
      <c r="I30" s="45" t="s">
        <v>143</v>
      </c>
      <c r="J30" s="43"/>
      <c r="K30" s="43"/>
      <c r="L30" s="122" t="s">
        <v>173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144</v>
      </c>
      <c r="C32" s="43"/>
      <c r="D32" s="43"/>
      <c r="E32" s="88" t="s">
        <v>173</v>
      </c>
      <c r="F32" s="43"/>
      <c r="G32" s="43"/>
      <c r="H32" s="43"/>
      <c r="I32" s="45" t="s">
        <v>145</v>
      </c>
      <c r="J32" s="43"/>
      <c r="K32" s="43"/>
      <c r="L32" s="88" t="s">
        <v>174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146</v>
      </c>
      <c r="C34" s="43"/>
      <c r="D34" s="43"/>
      <c r="E34" s="88" t="s">
        <v>173</v>
      </c>
      <c r="F34" s="121"/>
      <c r="G34" s="43"/>
      <c r="H34" s="43"/>
      <c r="I34" s="45" t="s">
        <v>147</v>
      </c>
      <c r="J34" s="43"/>
      <c r="K34" s="43"/>
      <c r="L34" s="88" t="s">
        <v>173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148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149</v>
      </c>
      <c r="C38" s="114"/>
      <c r="D38" s="114"/>
      <c r="E38" s="139" t="s">
        <v>175</v>
      </c>
      <c r="F38" s="140"/>
      <c r="G38" s="114"/>
      <c r="H38" s="43"/>
      <c r="I38" s="137" t="s">
        <v>150</v>
      </c>
      <c r="J38" s="43"/>
      <c r="K38" s="43"/>
      <c r="L38" s="121" t="s">
        <v>175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4" t="s">
        <v>180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9"/>
    </row>
    <row r="41" spans="1:15" x14ac:dyDescent="0.2">
      <c r="A41" s="69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9"/>
    </row>
    <row r="42" spans="1:15" x14ac:dyDescent="0.2">
      <c r="A42" s="69"/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9"/>
    </row>
    <row r="43" spans="1:15" x14ac:dyDescent="0.2">
      <c r="A43" s="69"/>
      <c r="B43" s="88"/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 t="s">
        <v>176</v>
      </c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1"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2019-01-29T20:07:06Z</dcterms:modified>
</cp:coreProperties>
</file>