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2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kevinkoch/Documents/Docs Pics Vids 2021 03 10/Documents/GITANYOW WILDLIFE/Co-Management/2020_21 Laxyip Guardians/FREP to ESI/DATA/CABIN-eDNA/"/>
    </mc:Choice>
  </mc:AlternateContent>
  <xr:revisionPtr revIDLastSave="0" documentId="13_ncr:1_{988C3237-5A66-2842-B65E-47B6262CA667}" xr6:coauthVersionLast="46" xr6:coauthVersionMax="46" xr10:uidLastSave="{00000000-0000-0000-0000-000000000000}"/>
  <bookViews>
    <workbookView xWindow="7380" yWindow="7940" windowWidth="45500" windowHeight="23720" activeTab="1" xr2:uid="{00000000-000D-0000-FFFF-FFFF00000000}"/>
  </bookViews>
  <sheets>
    <sheet name="General Site Info" sheetId="1" r:id="rId1"/>
    <sheet name="General Site Info for Report" sheetId="13" r:id="rId2"/>
    <sheet name="Benthic Invert Data for eDNA" sheetId="2" r:id="rId3"/>
    <sheet name="Water Chemistry Data" sheetId="3" r:id="rId4"/>
    <sheet name="Channel Data" sheetId="4" r:id="rId5"/>
    <sheet name="Site KIT03 Pebble Count" sheetId="7" r:id="rId6"/>
    <sheet name="Site KIT04 Pebble Count" sheetId="8" r:id="rId7"/>
    <sheet name="Site KIT05 Pebble Count" sheetId="9" r:id="rId8"/>
    <sheet name="Site KIT06 Pebble Count" sheetId="11" r:id="rId9"/>
    <sheet name="Site MLT01 Pebble Count" sheetId="12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5" i="4" l="1"/>
  <c r="K15" i="4"/>
  <c r="M15" i="4" s="1"/>
  <c r="L8" i="4"/>
  <c r="K8" i="4"/>
  <c r="M8" i="4" s="1"/>
  <c r="G102" i="9"/>
  <c r="G103" i="9"/>
  <c r="G104" i="9"/>
  <c r="G105" i="9"/>
  <c r="G102" i="8"/>
  <c r="G103" i="8"/>
  <c r="G104" i="8"/>
  <c r="G105" i="8"/>
  <c r="G102" i="7"/>
  <c r="G103" i="7"/>
  <c r="G104" i="7"/>
  <c r="G105" i="7"/>
  <c r="L36" i="4"/>
  <c r="K36" i="4"/>
  <c r="M36" i="4" s="1"/>
  <c r="G102" i="11"/>
  <c r="G103" i="11"/>
  <c r="G104" i="11"/>
  <c r="G105" i="11"/>
  <c r="G103" i="12"/>
  <c r="G104" i="12"/>
  <c r="G105" i="12"/>
  <c r="G102" i="12"/>
  <c r="L29" i="4"/>
  <c r="K29" i="4"/>
  <c r="M29" i="4" s="1"/>
  <c r="F105" i="12"/>
  <c r="K2" i="12" s="1"/>
  <c r="F104" i="12"/>
  <c r="J2" i="12" s="1"/>
  <c r="F103" i="12"/>
  <c r="I2" i="12" s="1"/>
  <c r="F102" i="12"/>
  <c r="H2" i="12" s="1"/>
  <c r="F105" i="11"/>
  <c r="K2" i="11" s="1"/>
  <c r="F104" i="11"/>
  <c r="F103" i="11"/>
  <c r="I2" i="11" s="1"/>
  <c r="F102" i="11"/>
  <c r="H2" i="11" s="1"/>
  <c r="J2" i="11"/>
  <c r="L22" i="4"/>
  <c r="K22" i="4"/>
  <c r="M22" i="4" s="1"/>
  <c r="F105" i="9"/>
  <c r="K2" i="9" s="1"/>
  <c r="F104" i="9"/>
  <c r="F103" i="9"/>
  <c r="I2" i="9" s="1"/>
  <c r="F102" i="9"/>
  <c r="H2" i="9" s="1"/>
  <c r="J2" i="9"/>
  <c r="F105" i="7"/>
  <c r="K2" i="7" s="1"/>
  <c r="F105" i="8"/>
  <c r="K2" i="8" s="1"/>
  <c r="F104" i="8"/>
  <c r="J2" i="8" s="1"/>
  <c r="F103" i="8"/>
  <c r="I2" i="8" s="1"/>
  <c r="F102" i="8"/>
  <c r="H2" i="8" s="1"/>
  <c r="J2" i="7"/>
  <c r="I2" i="7"/>
  <c r="H2" i="7"/>
  <c r="F104" i="7"/>
  <c r="F103" i="7"/>
  <c r="F102" i="7"/>
  <c r="L7" i="4"/>
  <c r="K7" i="4"/>
  <c r="M7" i="4" s="1"/>
</calcChain>
</file>

<file path=xl/sharedStrings.xml><?xml version="1.0" encoding="utf-8"?>
<sst xmlns="http://schemas.openxmlformats.org/spreadsheetml/2006/main" count="331" uniqueCount="109">
  <si>
    <t>Sampling Crew</t>
  </si>
  <si>
    <t>Sampling date</t>
  </si>
  <si>
    <t>Easting</t>
  </si>
  <si>
    <t>Northing</t>
  </si>
  <si>
    <t>Riparian Veg.</t>
  </si>
  <si>
    <t>Stream Habitat Types</t>
  </si>
  <si>
    <t xml:space="preserve"> Periphyton Cover</t>
  </si>
  <si>
    <t>Crew</t>
  </si>
  <si>
    <t>Sample Date</t>
  </si>
  <si>
    <t>Habitat Sampled</t>
  </si>
  <si>
    <t>Kicknet Used</t>
  </si>
  <si>
    <t>Typical Depth</t>
  </si>
  <si>
    <t>Preservative</t>
  </si>
  <si>
    <t>Sampled on Site?</t>
  </si>
  <si>
    <t>pH</t>
  </si>
  <si>
    <t>TSS</t>
  </si>
  <si>
    <t>Nitrogen</t>
  </si>
  <si>
    <t>Phosporus</t>
  </si>
  <si>
    <t>Major Ions</t>
  </si>
  <si>
    <t>Slope</t>
  </si>
  <si>
    <t>Location at Site</t>
  </si>
  <si>
    <t>Station</t>
  </si>
  <si>
    <t>Avg.</t>
  </si>
  <si>
    <t>Method</t>
  </si>
  <si>
    <t>Rock Number</t>
  </si>
  <si>
    <t>Surrounding Land Use</t>
  </si>
  <si>
    <t>Site #</t>
  </si>
  <si>
    <t>Instream Veg.</t>
  </si>
  <si>
    <t>Side Stream Veg.</t>
  </si>
  <si>
    <t>MM, JM, DG</t>
  </si>
  <si>
    <t>Forestry</t>
  </si>
  <si>
    <t>Road Name</t>
  </si>
  <si>
    <t>Elev. (m)</t>
  </si>
  <si>
    <t>Riffle, straight run</t>
  </si>
  <si>
    <t>Canopy Coverage (%)</t>
  </si>
  <si>
    <t>1-25%</t>
  </si>
  <si>
    <t>Conifer trees, shrubs</t>
  </si>
  <si>
    <t>&lt;1 mm</t>
  </si>
  <si>
    <t>Riffes</t>
  </si>
  <si>
    <t>4 microns</t>
  </si>
  <si>
    <t># of passes for 3 min. intervals (min)</t>
  </si>
  <si>
    <t xml:space="preserve"> total of 2 for 2 different sections</t>
  </si>
  <si>
    <t>30 cm</t>
  </si>
  <si>
    <t>No, sampled for eDNA in Lab.</t>
  </si>
  <si>
    <t>Lab</t>
  </si>
  <si>
    <t>15m upstream of FSR Bidge</t>
  </si>
  <si>
    <t>Depth between BFW and WW (cm)</t>
  </si>
  <si>
    <t>Distance from Shore (m)</t>
  </si>
  <si>
    <t>Depth (m)</t>
  </si>
  <si>
    <t>Velocity (m/s)</t>
  </si>
  <si>
    <t>Avg. Discharge m3/sec</t>
  </si>
  <si>
    <t>Mean diameter (cm)</t>
  </si>
  <si>
    <t>GJ, DG</t>
  </si>
  <si>
    <t>Ruler</t>
  </si>
  <si>
    <t>Min. Diam. (cm)</t>
  </si>
  <si>
    <t>Max. Diam. (cm)</t>
  </si>
  <si>
    <t>Max.</t>
  </si>
  <si>
    <t>Min.</t>
  </si>
  <si>
    <t>26-50%</t>
  </si>
  <si>
    <t>Time</t>
  </si>
  <si>
    <t>Turbidity (NTU)</t>
  </si>
  <si>
    <t>Air Temp. Deg. C</t>
  </si>
  <si>
    <t>Water Temp. Deg. C</t>
  </si>
  <si>
    <r>
      <t>Spec. Cond. (</t>
    </r>
    <r>
      <rPr>
        <sz val="11"/>
        <color theme="1"/>
        <rFont val="Calibri"/>
        <family val="2"/>
      </rPr>
      <t>ц/L)</t>
    </r>
  </si>
  <si>
    <t>DO (mg/L)</t>
  </si>
  <si>
    <t>Plus More?</t>
  </si>
  <si>
    <t>Yes</t>
  </si>
  <si>
    <t>WW (m)</t>
  </si>
  <si>
    <t>BFW (m)</t>
  </si>
  <si>
    <t>Median</t>
  </si>
  <si>
    <t>Median (cm)</t>
  </si>
  <si>
    <t>I need to make a summary table for all Sites combined when I'm done</t>
  </si>
  <si>
    <t>JM, DG</t>
  </si>
  <si>
    <t>KIT03</t>
  </si>
  <si>
    <t>KIT04</t>
  </si>
  <si>
    <t>Avg. Diam. (cm)</t>
  </si>
  <si>
    <t>Ct</t>
  </si>
  <si>
    <t>Ct, Sw, Al, Dw</t>
  </si>
  <si>
    <t>1 per pass</t>
  </si>
  <si>
    <t>No. of Jars per pass (2)</t>
  </si>
  <si>
    <t>Below Zero Antifreeze for eDNA</t>
  </si>
  <si>
    <t>MLT01</t>
  </si>
  <si>
    <t>E</t>
  </si>
  <si>
    <t>Hwy 37N</t>
  </si>
  <si>
    <t>Recreation</t>
  </si>
  <si>
    <t>He, Ce</t>
  </si>
  <si>
    <t>He, Ce, Ct</t>
  </si>
  <si>
    <t>Riffle</t>
  </si>
  <si>
    <t>He, Ce, Ct, Al, Dw</t>
  </si>
  <si>
    <t>50m upstream of Hwy 37N Bidge</t>
  </si>
  <si>
    <t>20m upstream of FSR Bidge</t>
  </si>
  <si>
    <t>Size Class</t>
  </si>
  <si>
    <t>3.2-6.4 cm (large pebble, Cat. 5)</t>
  </si>
  <si>
    <t>1.6-3.2 cm (small pebble, Cat. 4)</t>
  </si>
  <si>
    <t>20m downstream of FSR Bidge</t>
  </si>
  <si>
    <t>3.2-6.4 cm (Large pebble, Cat. 5)</t>
  </si>
  <si>
    <t>26-Mile FSR road network</t>
  </si>
  <si>
    <t>Weber FSR</t>
  </si>
  <si>
    <t>26-Mile FSR</t>
  </si>
  <si>
    <t>UTM Zone</t>
  </si>
  <si>
    <t>09U</t>
  </si>
  <si>
    <t>KIT05</t>
  </si>
  <si>
    <t>KIT06</t>
  </si>
  <si>
    <t>Creek/River Sampled</t>
  </si>
  <si>
    <t>Unnamed trib to Kitwanga River</t>
  </si>
  <si>
    <t>Upper Kitwanga River mainstem</t>
  </si>
  <si>
    <t>Moonlit Creek</t>
  </si>
  <si>
    <t>Site # / Map Label</t>
  </si>
  <si>
    <t>Road Name / Network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</si>
</sst>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9]d\-mmm;@"/>
    <numFmt numFmtId="165" formatCode="0.0"/>
    <numFmt numFmtId="166" formatCode="h:mm;@"/>
    <numFmt numFmtId="167" formatCode="0.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6.5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64" fontId="0" fillId="0" borderId="0" xfId="0" applyNumberFormat="1" applyAlignment="1">
      <alignment horizontal="center" vertical="top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vertical="top"/>
    </xf>
    <xf numFmtId="165" fontId="0" fillId="0" borderId="0" xfId="0" applyNumberForma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2" fontId="1" fillId="0" borderId="0" xfId="0" applyNumberFormat="1" applyFont="1" applyAlignment="1">
      <alignment horizontal="center" vertical="top" wrapText="1"/>
    </xf>
    <xf numFmtId="165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165" fontId="1" fillId="0" borderId="0" xfId="0" applyNumberFormat="1" applyFont="1" applyAlignment="1">
      <alignment horizontal="center"/>
    </xf>
    <xf numFmtId="166" fontId="0" fillId="0" borderId="0" xfId="0" applyNumberFormat="1" applyAlignment="1">
      <alignment horizontal="center" vertical="top"/>
    </xf>
    <xf numFmtId="1" fontId="0" fillId="0" borderId="0" xfId="0" applyNumberFormat="1" applyAlignment="1">
      <alignment horizontal="center" vertical="top" wrapText="1"/>
    </xf>
    <xf numFmtId="165" fontId="0" fillId="0" borderId="0" xfId="0" applyNumberFormat="1" applyAlignment="1">
      <alignment horizontal="center" vertical="top" wrapText="1"/>
    </xf>
    <xf numFmtId="2" fontId="0" fillId="0" borderId="0" xfId="0" applyNumberFormat="1" applyAlignment="1">
      <alignment horizontal="center"/>
    </xf>
    <xf numFmtId="2" fontId="1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 vertical="top" wrapText="1"/>
    </xf>
    <xf numFmtId="0" fontId="0" fillId="0" borderId="0" xfId="0" applyAlignment="1">
      <alignment horizontal="center" vertical="top"/>
    </xf>
    <xf numFmtId="167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top" wrapText="1"/>
    </xf>
    <xf numFmtId="2" fontId="4" fillId="0" borderId="0" xfId="0" applyNumberFormat="1" applyFont="1" applyAlignment="1">
      <alignment horizontal="center" vertical="top" wrapText="1"/>
    </xf>
    <xf numFmtId="167" fontId="4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 vertical="top" wrapText="1"/>
    </xf>
    <xf numFmtId="2" fontId="3" fillId="0" borderId="0" xfId="0" applyNumberFormat="1" applyFont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164" fontId="5" fillId="0" borderId="1" xfId="0" applyNumberFormat="1" applyFont="1" applyBorder="1" applyAlignment="1">
      <alignment horizontal="center" vertical="top"/>
    </xf>
    <xf numFmtId="0" fontId="0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zoomScale="180" zoomScaleNormal="180" workbookViewId="0">
      <selection activeCell="H2" sqref="H2"/>
    </sheetView>
  </sheetViews>
  <sheetFormatPr baseColWidth="10" defaultColWidth="8.83203125" defaultRowHeight="15" x14ac:dyDescent="0.2"/>
  <cols>
    <col min="1" max="1" width="8.83203125" style="1"/>
    <col min="2" max="2" width="11.6640625" style="1" customWidth="1"/>
    <col min="3" max="3" width="11.83203125" style="1" customWidth="1"/>
    <col min="4" max="4" width="11.6640625" style="1" customWidth="1"/>
    <col min="5" max="5" width="10.83203125" style="1" customWidth="1"/>
    <col min="6" max="6" width="8.83203125" style="1"/>
    <col min="7" max="7" width="9.6640625" style="1" bestFit="1" customWidth="1"/>
    <col min="8" max="8" width="6" style="1" customWidth="1"/>
    <col min="9" max="9" width="12.1640625" style="1" customWidth="1"/>
    <col min="10" max="10" width="12.5" style="1" customWidth="1"/>
    <col min="11" max="11" width="10" style="1" customWidth="1"/>
    <col min="12" max="12" width="8.83203125" style="1"/>
    <col min="13" max="13" width="11.83203125" style="1" customWidth="1"/>
    <col min="14" max="14" width="10.5" style="1" customWidth="1"/>
    <col min="15" max="16384" width="8.83203125" style="1"/>
  </cols>
  <sheetData>
    <row r="1" spans="1:14" ht="49.75" customHeight="1" x14ac:dyDescent="0.2">
      <c r="A1" s="2" t="s">
        <v>26</v>
      </c>
      <c r="B1" s="2" t="s">
        <v>0</v>
      </c>
      <c r="C1" s="2" t="s">
        <v>1</v>
      </c>
      <c r="D1" s="2" t="s">
        <v>108</v>
      </c>
      <c r="E1" s="2" t="s">
        <v>25</v>
      </c>
      <c r="F1" s="2" t="s">
        <v>2</v>
      </c>
      <c r="G1" s="2" t="s">
        <v>3</v>
      </c>
      <c r="H1" s="2" t="s">
        <v>32</v>
      </c>
      <c r="I1" s="2" t="s">
        <v>4</v>
      </c>
      <c r="J1" s="2" t="s">
        <v>5</v>
      </c>
      <c r="K1" s="2" t="s">
        <v>34</v>
      </c>
      <c r="L1" s="2" t="s">
        <v>27</v>
      </c>
      <c r="M1" s="2" t="s">
        <v>28</v>
      </c>
      <c r="N1" s="2" t="s">
        <v>6</v>
      </c>
    </row>
    <row r="2" spans="1:14" s="2" customFormat="1" ht="32" x14ac:dyDescent="0.2">
      <c r="A2" s="2" t="s">
        <v>73</v>
      </c>
      <c r="B2" s="2" t="s">
        <v>29</v>
      </c>
      <c r="C2" s="3">
        <v>44147</v>
      </c>
      <c r="D2" s="2" t="s">
        <v>98</v>
      </c>
      <c r="E2" s="2" t="s">
        <v>30</v>
      </c>
      <c r="F2" s="2">
        <v>544299</v>
      </c>
      <c r="G2" s="2">
        <v>6137086</v>
      </c>
      <c r="H2" s="28">
        <v>622</v>
      </c>
      <c r="I2" s="2" t="s">
        <v>85</v>
      </c>
      <c r="J2" s="2" t="s">
        <v>33</v>
      </c>
      <c r="K2" s="2" t="s">
        <v>35</v>
      </c>
      <c r="L2" s="2">
        <v>0</v>
      </c>
      <c r="M2" s="2" t="s">
        <v>36</v>
      </c>
      <c r="N2" s="2" t="s">
        <v>37</v>
      </c>
    </row>
    <row r="3" spans="1:14" s="2" customFormat="1" ht="32" x14ac:dyDescent="0.2">
      <c r="A3" s="2" t="s">
        <v>74</v>
      </c>
      <c r="B3" s="2" t="s">
        <v>29</v>
      </c>
      <c r="C3" s="3">
        <v>44147</v>
      </c>
      <c r="D3" s="2" t="s">
        <v>98</v>
      </c>
      <c r="E3" s="2" t="s">
        <v>30</v>
      </c>
      <c r="F3" s="2">
        <v>544371</v>
      </c>
      <c r="G3" s="2">
        <v>6136387</v>
      </c>
      <c r="H3" s="2">
        <v>616</v>
      </c>
      <c r="I3" s="2" t="s">
        <v>85</v>
      </c>
      <c r="J3" s="2" t="s">
        <v>33</v>
      </c>
      <c r="K3" s="2" t="s">
        <v>58</v>
      </c>
      <c r="L3" s="2">
        <v>0</v>
      </c>
      <c r="M3" s="2" t="s">
        <v>36</v>
      </c>
      <c r="N3" s="2" t="s">
        <v>37</v>
      </c>
    </row>
    <row r="4" spans="1:14" s="2" customFormat="1" ht="33.5" customHeight="1" x14ac:dyDescent="0.2">
      <c r="A4" s="2" t="s">
        <v>101</v>
      </c>
      <c r="B4" s="2" t="s">
        <v>29</v>
      </c>
      <c r="C4" s="3">
        <v>44149</v>
      </c>
      <c r="D4" s="2" t="s">
        <v>97</v>
      </c>
      <c r="E4" s="2" t="s">
        <v>30</v>
      </c>
      <c r="F4" s="2">
        <v>552775</v>
      </c>
      <c r="G4" s="2">
        <v>6141026</v>
      </c>
      <c r="H4" s="28">
        <v>413</v>
      </c>
      <c r="I4" s="2" t="s">
        <v>76</v>
      </c>
      <c r="J4" s="2" t="s">
        <v>33</v>
      </c>
      <c r="K4" s="2" t="s">
        <v>58</v>
      </c>
      <c r="L4" s="2">
        <v>0</v>
      </c>
      <c r="M4" s="2" t="s">
        <v>77</v>
      </c>
      <c r="N4" s="2" t="s">
        <v>37</v>
      </c>
    </row>
    <row r="5" spans="1:14" s="2" customFormat="1" ht="32" x14ac:dyDescent="0.2">
      <c r="A5" s="2" t="s">
        <v>102</v>
      </c>
      <c r="B5" s="2" t="s">
        <v>29</v>
      </c>
      <c r="C5" s="3">
        <v>44152</v>
      </c>
      <c r="D5" s="2" t="s">
        <v>98</v>
      </c>
      <c r="E5" s="2" t="s">
        <v>30</v>
      </c>
      <c r="F5" s="2">
        <v>553247</v>
      </c>
      <c r="G5" s="2">
        <v>6141247</v>
      </c>
      <c r="H5" s="2">
        <v>387</v>
      </c>
      <c r="I5" s="2" t="s">
        <v>76</v>
      </c>
      <c r="J5" s="2" t="s">
        <v>33</v>
      </c>
      <c r="K5" s="14" t="s">
        <v>35</v>
      </c>
      <c r="L5" s="2">
        <v>0</v>
      </c>
      <c r="M5" s="2" t="s">
        <v>77</v>
      </c>
      <c r="N5" s="2" t="s">
        <v>37</v>
      </c>
    </row>
    <row r="6" spans="1:14" s="2" customFormat="1" ht="32" x14ac:dyDescent="0.2">
      <c r="A6" s="2" t="s">
        <v>81</v>
      </c>
      <c r="B6" s="2" t="s">
        <v>29</v>
      </c>
      <c r="C6" s="3">
        <v>44149</v>
      </c>
      <c r="D6" s="2" t="s">
        <v>83</v>
      </c>
      <c r="E6" s="2" t="s">
        <v>84</v>
      </c>
      <c r="F6" s="2">
        <v>557817</v>
      </c>
      <c r="G6" s="2">
        <v>6131174</v>
      </c>
      <c r="H6" s="2">
        <v>387</v>
      </c>
      <c r="I6" s="2" t="s">
        <v>86</v>
      </c>
      <c r="J6" s="2" t="s">
        <v>87</v>
      </c>
      <c r="K6" s="14" t="s">
        <v>35</v>
      </c>
      <c r="L6" s="2">
        <v>0</v>
      </c>
      <c r="M6" s="2" t="s">
        <v>88</v>
      </c>
      <c r="N6" s="2" t="s">
        <v>37</v>
      </c>
    </row>
    <row r="7" spans="1:14" s="2" customFormat="1" x14ac:dyDescent="0.2">
      <c r="C7" s="3"/>
      <c r="K7" s="14"/>
    </row>
    <row r="9" spans="1:14" x14ac:dyDescent="0.2">
      <c r="A9" s="6"/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9646D-64F9-5446-A791-BF480B13F497}">
  <dimension ref="A1:G9"/>
  <sheetViews>
    <sheetView tabSelected="1" zoomScale="238" zoomScaleNormal="160" workbookViewId="0">
      <selection sqref="A1:G6"/>
    </sheetView>
  </sheetViews>
  <sheetFormatPr baseColWidth="10" defaultColWidth="8.83203125" defaultRowHeight="15" x14ac:dyDescent="0.2"/>
  <cols>
    <col min="1" max="1" width="5" style="1" customWidth="1"/>
    <col min="2" max="2" width="8" style="1" customWidth="1"/>
    <col min="3" max="3" width="5.83203125" style="1" customWidth="1"/>
    <col min="4" max="4" width="11.6640625" style="1" customWidth="1"/>
    <col min="5" max="5" width="3.1640625" style="1" bestFit="1" customWidth="1"/>
    <col min="6" max="6" width="4.83203125" style="1" bestFit="1" customWidth="1"/>
    <col min="7" max="7" width="5.5" style="1" bestFit="1" customWidth="1"/>
    <col min="8" max="16384" width="8.83203125" style="1"/>
  </cols>
  <sheetData>
    <row r="1" spans="1:7" ht="22" customHeight="1" x14ac:dyDescent="0.2">
      <c r="A1" s="26" t="s">
        <v>107</v>
      </c>
      <c r="B1" s="26" t="s">
        <v>103</v>
      </c>
      <c r="C1" s="26" t="s">
        <v>1</v>
      </c>
      <c r="D1" s="26" t="s">
        <v>31</v>
      </c>
      <c r="E1" s="26" t="s">
        <v>99</v>
      </c>
      <c r="F1" s="26" t="s">
        <v>2</v>
      </c>
      <c r="G1" s="26" t="s">
        <v>3</v>
      </c>
    </row>
    <row r="2" spans="1:7" s="2" customFormat="1" ht="22" customHeight="1" x14ac:dyDescent="0.2">
      <c r="A2" s="26" t="s">
        <v>73</v>
      </c>
      <c r="B2" s="26" t="s">
        <v>104</v>
      </c>
      <c r="C2" s="27">
        <v>44512</v>
      </c>
      <c r="D2" s="26" t="s">
        <v>96</v>
      </c>
      <c r="E2" s="26" t="s">
        <v>100</v>
      </c>
      <c r="F2" s="26">
        <v>544299</v>
      </c>
      <c r="G2" s="26">
        <v>6137086</v>
      </c>
    </row>
    <row r="3" spans="1:7" s="2" customFormat="1" ht="22" customHeight="1" x14ac:dyDescent="0.2">
      <c r="A3" s="26" t="s">
        <v>74</v>
      </c>
      <c r="B3" s="26" t="s">
        <v>105</v>
      </c>
      <c r="C3" s="27">
        <v>44147</v>
      </c>
      <c r="D3" s="26" t="s">
        <v>96</v>
      </c>
      <c r="E3" s="26" t="s">
        <v>100</v>
      </c>
      <c r="F3" s="26">
        <v>544371</v>
      </c>
      <c r="G3" s="26">
        <v>6136387</v>
      </c>
    </row>
    <row r="4" spans="1:7" s="2" customFormat="1" ht="21" customHeight="1" x14ac:dyDescent="0.2">
      <c r="A4" s="26" t="s">
        <v>101</v>
      </c>
      <c r="B4" s="26" t="s">
        <v>105</v>
      </c>
      <c r="C4" s="27">
        <v>44149</v>
      </c>
      <c r="D4" s="26" t="s">
        <v>97</v>
      </c>
      <c r="E4" s="26" t="s">
        <v>100</v>
      </c>
      <c r="F4" s="26">
        <v>552775</v>
      </c>
      <c r="G4" s="26">
        <v>6141026</v>
      </c>
    </row>
    <row r="5" spans="1:7" s="2" customFormat="1" ht="21" customHeight="1" x14ac:dyDescent="0.2">
      <c r="A5" s="26" t="s">
        <v>102</v>
      </c>
      <c r="B5" s="26" t="s">
        <v>105</v>
      </c>
      <c r="C5" s="27">
        <v>44152</v>
      </c>
      <c r="D5" s="26" t="s">
        <v>98</v>
      </c>
      <c r="E5" s="26" t="s">
        <v>100</v>
      </c>
      <c r="F5" s="26">
        <v>553247</v>
      </c>
      <c r="G5" s="26">
        <v>6141247</v>
      </c>
    </row>
    <row r="6" spans="1:7" s="2" customFormat="1" x14ac:dyDescent="0.2">
      <c r="A6" s="26" t="s">
        <v>81</v>
      </c>
      <c r="B6" s="26" t="s">
        <v>106</v>
      </c>
      <c r="C6" s="27">
        <v>44149</v>
      </c>
      <c r="D6" s="26" t="s">
        <v>83</v>
      </c>
      <c r="E6" s="26" t="s">
        <v>100</v>
      </c>
      <c r="F6" s="26">
        <v>557817</v>
      </c>
      <c r="G6" s="26">
        <v>6131174</v>
      </c>
    </row>
    <row r="7" spans="1:7" s="2" customFormat="1" x14ac:dyDescent="0.2">
      <c r="C7" s="3"/>
    </row>
    <row r="9" spans="1:7" x14ac:dyDescent="0.2">
      <c r="A9" s="6"/>
      <c r="B9" s="6"/>
    </row>
  </sheetData>
  <phoneticPr fontId="6" type="noConversion"/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9"/>
  <sheetViews>
    <sheetView zoomScale="170" zoomScaleNormal="170" workbookViewId="0">
      <selection activeCell="A2" sqref="A2:A5"/>
    </sheetView>
  </sheetViews>
  <sheetFormatPr baseColWidth="10" defaultColWidth="8.83203125" defaultRowHeight="15" x14ac:dyDescent="0.2"/>
  <cols>
    <col min="1" max="1" width="7" customWidth="1"/>
    <col min="2" max="2" width="7.5" customWidth="1"/>
    <col min="4" max="4" width="7.83203125" customWidth="1"/>
    <col min="9" max="9" width="12.5" customWidth="1"/>
  </cols>
  <sheetData>
    <row r="1" spans="1:15" s="1" customFormat="1" ht="61.75" customHeight="1" x14ac:dyDescent="0.2">
      <c r="A1" s="2" t="s">
        <v>26</v>
      </c>
      <c r="B1" s="2" t="s">
        <v>7</v>
      </c>
      <c r="C1" s="2" t="s">
        <v>8</v>
      </c>
      <c r="D1" s="2" t="s">
        <v>9</v>
      </c>
      <c r="E1" s="2" t="s">
        <v>10</v>
      </c>
      <c r="F1" s="2" t="s">
        <v>40</v>
      </c>
      <c r="G1" s="2" t="s">
        <v>79</v>
      </c>
      <c r="H1" s="2" t="s">
        <v>11</v>
      </c>
      <c r="I1" s="2" t="s">
        <v>12</v>
      </c>
      <c r="J1" s="2" t="s">
        <v>13</v>
      </c>
      <c r="K1" s="2"/>
      <c r="L1" s="2"/>
      <c r="M1" s="2"/>
      <c r="N1" s="2"/>
      <c r="O1" s="2"/>
    </row>
    <row r="2" spans="1:15" s="2" customFormat="1" ht="64" x14ac:dyDescent="0.2">
      <c r="A2" s="2" t="s">
        <v>73</v>
      </c>
      <c r="B2" s="2" t="s">
        <v>29</v>
      </c>
      <c r="C2" s="3">
        <v>44147</v>
      </c>
      <c r="D2" s="2" t="s">
        <v>38</v>
      </c>
      <c r="E2" s="2" t="s">
        <v>39</v>
      </c>
      <c r="F2" s="2" t="s">
        <v>41</v>
      </c>
      <c r="G2" s="2" t="s">
        <v>78</v>
      </c>
      <c r="H2" s="2" t="s">
        <v>42</v>
      </c>
      <c r="I2" s="2" t="s">
        <v>80</v>
      </c>
      <c r="J2" s="2" t="s">
        <v>43</v>
      </c>
    </row>
    <row r="3" spans="1:15" s="2" customFormat="1" ht="64" x14ac:dyDescent="0.2">
      <c r="A3" s="2" t="s">
        <v>74</v>
      </c>
      <c r="B3" s="2" t="s">
        <v>29</v>
      </c>
      <c r="C3" s="3">
        <v>44147</v>
      </c>
      <c r="D3" s="2" t="s">
        <v>38</v>
      </c>
      <c r="E3" s="2" t="s">
        <v>39</v>
      </c>
      <c r="F3" s="2" t="s">
        <v>41</v>
      </c>
      <c r="G3" s="2" t="s">
        <v>78</v>
      </c>
      <c r="H3" s="2" t="s">
        <v>42</v>
      </c>
      <c r="I3" s="2" t="s">
        <v>80</v>
      </c>
      <c r="J3" s="2" t="s">
        <v>43</v>
      </c>
    </row>
    <row r="4" spans="1:15" s="2" customFormat="1" ht="64" x14ac:dyDescent="0.2">
      <c r="A4" s="2" t="s">
        <v>101</v>
      </c>
      <c r="B4" s="2" t="s">
        <v>29</v>
      </c>
      <c r="C4" s="3">
        <v>44147</v>
      </c>
      <c r="D4" s="2" t="s">
        <v>38</v>
      </c>
      <c r="E4" s="2" t="s">
        <v>39</v>
      </c>
      <c r="F4" s="2" t="s">
        <v>41</v>
      </c>
      <c r="G4" s="2" t="s">
        <v>78</v>
      </c>
      <c r="H4" s="2" t="s">
        <v>42</v>
      </c>
      <c r="I4" s="2" t="s">
        <v>80</v>
      </c>
      <c r="J4" s="2" t="s">
        <v>43</v>
      </c>
    </row>
    <row r="5" spans="1:15" s="2" customFormat="1" ht="64" x14ac:dyDescent="0.2">
      <c r="A5" s="2" t="s">
        <v>102</v>
      </c>
      <c r="B5" s="2" t="s">
        <v>29</v>
      </c>
      <c r="C5" s="3">
        <v>44147</v>
      </c>
      <c r="D5" s="2" t="s">
        <v>38</v>
      </c>
      <c r="E5" s="2" t="s">
        <v>39</v>
      </c>
      <c r="F5" s="2" t="s">
        <v>41</v>
      </c>
      <c r="G5" s="2" t="s">
        <v>78</v>
      </c>
      <c r="H5" s="2" t="s">
        <v>42</v>
      </c>
      <c r="I5" s="2" t="s">
        <v>80</v>
      </c>
      <c r="J5" s="2" t="s">
        <v>43</v>
      </c>
    </row>
    <row r="6" spans="1:15" s="2" customFormat="1" ht="64" x14ac:dyDescent="0.2">
      <c r="A6" s="2" t="s">
        <v>81</v>
      </c>
      <c r="B6" s="2" t="s">
        <v>29</v>
      </c>
      <c r="C6" s="3">
        <v>44147</v>
      </c>
      <c r="D6" s="2" t="s">
        <v>38</v>
      </c>
      <c r="E6" s="2" t="s">
        <v>39</v>
      </c>
      <c r="F6" s="2" t="s">
        <v>41</v>
      </c>
      <c r="G6" s="2" t="s">
        <v>78</v>
      </c>
      <c r="H6" s="2" t="s">
        <v>42</v>
      </c>
      <c r="I6" s="2" t="s">
        <v>80</v>
      </c>
      <c r="J6" s="2" t="s">
        <v>43</v>
      </c>
    </row>
    <row r="9" spans="1:15" x14ac:dyDescent="0.2">
      <c r="A9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8"/>
  <sheetViews>
    <sheetView zoomScale="190" zoomScaleNormal="190" workbookViewId="0">
      <selection activeCell="A2" sqref="A2:A5"/>
    </sheetView>
  </sheetViews>
  <sheetFormatPr baseColWidth="10" defaultColWidth="8.83203125" defaultRowHeight="15" x14ac:dyDescent="0.2"/>
  <cols>
    <col min="3" max="4" width="7.5" customWidth="1"/>
    <col min="7" max="7" width="7.33203125" customWidth="1"/>
    <col min="8" max="8" width="7.1640625" customWidth="1"/>
    <col min="9" max="9" width="6.83203125" customWidth="1"/>
    <col min="11" max="11" width="7.5" customWidth="1"/>
    <col min="13" max="13" width="10.33203125" customWidth="1"/>
  </cols>
  <sheetData>
    <row r="1" spans="1:15" s="2" customFormat="1" ht="43.75" customHeight="1" x14ac:dyDescent="0.2">
      <c r="A1" s="2" t="s">
        <v>26</v>
      </c>
      <c r="B1" s="2" t="s">
        <v>7</v>
      </c>
      <c r="C1" s="2" t="s">
        <v>8</v>
      </c>
      <c r="D1" s="2" t="s">
        <v>59</v>
      </c>
      <c r="E1" s="2" t="s">
        <v>61</v>
      </c>
      <c r="F1" s="2" t="s">
        <v>62</v>
      </c>
      <c r="G1" s="2" t="s">
        <v>14</v>
      </c>
      <c r="H1" s="2" t="s">
        <v>63</v>
      </c>
      <c r="I1" s="2" t="s">
        <v>64</v>
      </c>
      <c r="J1" s="2" t="s">
        <v>60</v>
      </c>
      <c r="K1" s="2" t="s">
        <v>15</v>
      </c>
      <c r="L1" s="2" t="s">
        <v>16</v>
      </c>
      <c r="M1" s="2" t="s">
        <v>17</v>
      </c>
      <c r="N1" s="2" t="s">
        <v>18</v>
      </c>
      <c r="O1" s="2" t="s">
        <v>65</v>
      </c>
    </row>
    <row r="2" spans="1:15" s="2" customFormat="1" ht="32" x14ac:dyDescent="0.2">
      <c r="A2" s="2" t="s">
        <v>73</v>
      </c>
      <c r="B2" s="2" t="s">
        <v>29</v>
      </c>
      <c r="C2" s="3">
        <v>44147</v>
      </c>
      <c r="D2" s="13">
        <v>0.45833333333333331</v>
      </c>
      <c r="E2" s="2">
        <v>5</v>
      </c>
      <c r="F2" s="2">
        <v>1</v>
      </c>
      <c r="G2" s="2">
        <v>8.73</v>
      </c>
      <c r="H2" s="2">
        <v>48.4</v>
      </c>
      <c r="I2" s="2">
        <v>18.100000000000001</v>
      </c>
      <c r="J2" s="2" t="s">
        <v>44</v>
      </c>
      <c r="K2" s="2" t="s">
        <v>44</v>
      </c>
      <c r="L2" s="2" t="s">
        <v>44</v>
      </c>
      <c r="M2" s="2" t="s">
        <v>44</v>
      </c>
      <c r="N2" s="2" t="s">
        <v>44</v>
      </c>
      <c r="O2" s="2" t="s">
        <v>66</v>
      </c>
    </row>
    <row r="3" spans="1:15" s="2" customFormat="1" ht="32" x14ac:dyDescent="0.2">
      <c r="A3" s="2" t="s">
        <v>74</v>
      </c>
      <c r="B3" s="2" t="s">
        <v>29</v>
      </c>
      <c r="C3" s="3">
        <v>44147</v>
      </c>
      <c r="D3" s="13">
        <v>0.5</v>
      </c>
      <c r="E3" s="2">
        <v>6</v>
      </c>
      <c r="F3" s="2">
        <v>4</v>
      </c>
      <c r="G3" s="2" t="s">
        <v>44</v>
      </c>
      <c r="H3" s="2">
        <v>63.7</v>
      </c>
      <c r="I3" s="2">
        <v>15.5</v>
      </c>
      <c r="J3" s="2" t="s">
        <v>44</v>
      </c>
      <c r="K3" s="2" t="s">
        <v>44</v>
      </c>
      <c r="L3" s="2" t="s">
        <v>44</v>
      </c>
      <c r="M3" s="2" t="s">
        <v>44</v>
      </c>
      <c r="N3" s="2" t="s">
        <v>44</v>
      </c>
      <c r="O3" s="2" t="s">
        <v>66</v>
      </c>
    </row>
    <row r="4" spans="1:15" s="2" customFormat="1" ht="16" x14ac:dyDescent="0.2">
      <c r="A4" s="2" t="s">
        <v>101</v>
      </c>
      <c r="B4" s="2" t="s">
        <v>72</v>
      </c>
      <c r="C4" s="3">
        <v>44149</v>
      </c>
      <c r="D4" s="13">
        <v>0.4375</v>
      </c>
      <c r="E4" s="2">
        <v>1</v>
      </c>
      <c r="F4" s="2">
        <v>2.2000000000000002</v>
      </c>
      <c r="G4" s="2" t="s">
        <v>44</v>
      </c>
      <c r="H4" s="2">
        <v>101.9</v>
      </c>
      <c r="I4" s="2">
        <v>12.2</v>
      </c>
      <c r="J4" s="2">
        <v>4.68</v>
      </c>
      <c r="K4" s="2" t="s">
        <v>44</v>
      </c>
      <c r="L4" s="2" t="s">
        <v>44</v>
      </c>
      <c r="M4" s="2" t="s">
        <v>44</v>
      </c>
      <c r="N4" s="2" t="s">
        <v>44</v>
      </c>
      <c r="O4" s="2" t="s">
        <v>66</v>
      </c>
    </row>
    <row r="5" spans="1:15" s="2" customFormat="1" ht="32" x14ac:dyDescent="0.2">
      <c r="A5" s="2" t="s">
        <v>102</v>
      </c>
      <c r="B5" s="2" t="s">
        <v>29</v>
      </c>
      <c r="C5" s="3">
        <v>44149</v>
      </c>
      <c r="D5" s="13">
        <v>0.5</v>
      </c>
      <c r="E5" s="2">
        <v>2</v>
      </c>
      <c r="F5" s="2">
        <v>2</v>
      </c>
      <c r="G5" s="2" t="s">
        <v>44</v>
      </c>
      <c r="H5" s="2">
        <v>107.2</v>
      </c>
      <c r="I5" s="2">
        <v>11.5</v>
      </c>
      <c r="J5" s="2">
        <v>12.14</v>
      </c>
      <c r="K5" s="2" t="s">
        <v>44</v>
      </c>
      <c r="L5" s="2" t="s">
        <v>44</v>
      </c>
      <c r="M5" s="2" t="s">
        <v>44</v>
      </c>
      <c r="N5" s="2" t="s">
        <v>44</v>
      </c>
      <c r="O5" s="2" t="s">
        <v>66</v>
      </c>
    </row>
    <row r="6" spans="1:15" s="2" customFormat="1" ht="32" x14ac:dyDescent="0.2">
      <c r="A6" s="2" t="s">
        <v>81</v>
      </c>
      <c r="B6" s="2" t="s">
        <v>29</v>
      </c>
      <c r="C6" s="3">
        <v>44149</v>
      </c>
      <c r="D6" s="13">
        <v>0.5</v>
      </c>
      <c r="E6" s="2">
        <v>5</v>
      </c>
      <c r="F6" s="2">
        <v>0.6</v>
      </c>
      <c r="G6" s="2" t="s">
        <v>44</v>
      </c>
      <c r="H6" s="2">
        <v>80.5</v>
      </c>
      <c r="I6" s="2">
        <v>24</v>
      </c>
      <c r="J6" s="2">
        <v>8.5500000000000007</v>
      </c>
      <c r="K6" s="2" t="s">
        <v>44</v>
      </c>
      <c r="L6" s="2" t="s">
        <v>44</v>
      </c>
      <c r="M6" s="2" t="s">
        <v>44</v>
      </c>
      <c r="N6" s="2" t="s">
        <v>44</v>
      </c>
      <c r="O6" s="2" t="s">
        <v>66</v>
      </c>
    </row>
    <row r="8" spans="1:15" x14ac:dyDescent="0.2">
      <c r="A8" s="6"/>
    </row>
  </sheetData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6"/>
  <sheetViews>
    <sheetView zoomScale="140" zoomScaleNormal="140" workbookViewId="0">
      <pane ySplit="2040" activePane="bottomLeft"/>
      <selection activeCell="L1" sqref="L1:L1048576"/>
      <selection pane="bottomLeft" activeCell="B26" sqref="B26"/>
    </sheetView>
  </sheetViews>
  <sheetFormatPr baseColWidth="10" defaultColWidth="8.83203125" defaultRowHeight="15" x14ac:dyDescent="0.2"/>
  <cols>
    <col min="4" max="4" width="5.1640625" customWidth="1"/>
    <col min="5" max="5" width="5.33203125" customWidth="1"/>
    <col min="6" max="6" width="12.5" customWidth="1"/>
    <col min="8" max="8" width="14.5" customWidth="1"/>
    <col min="10" max="10" width="12.83203125" customWidth="1"/>
    <col min="11" max="11" width="7.6640625" customWidth="1"/>
    <col min="12" max="12" width="8.83203125" style="19"/>
    <col min="13" max="13" width="12.33203125" customWidth="1"/>
  </cols>
  <sheetData>
    <row r="1" spans="1:13" s="5" customFormat="1" ht="43.75" customHeight="1" x14ac:dyDescent="0.2">
      <c r="A1" s="2" t="s">
        <v>26</v>
      </c>
      <c r="B1" s="2" t="s">
        <v>7</v>
      </c>
      <c r="C1" s="2" t="s">
        <v>8</v>
      </c>
      <c r="D1" s="2" t="s">
        <v>68</v>
      </c>
      <c r="E1" s="2" t="s">
        <v>67</v>
      </c>
      <c r="F1" s="2" t="s">
        <v>46</v>
      </c>
      <c r="G1" s="2" t="s">
        <v>19</v>
      </c>
      <c r="H1" s="2" t="s">
        <v>20</v>
      </c>
      <c r="I1" s="2" t="s">
        <v>21</v>
      </c>
      <c r="J1" s="2" t="s">
        <v>47</v>
      </c>
      <c r="K1" s="2" t="s">
        <v>48</v>
      </c>
      <c r="L1" s="2" t="s">
        <v>49</v>
      </c>
      <c r="M1" s="2" t="s">
        <v>50</v>
      </c>
    </row>
    <row r="2" spans="1:13" s="2" customFormat="1" ht="35.5" customHeight="1" x14ac:dyDescent="0.2">
      <c r="A2" s="2" t="s">
        <v>73</v>
      </c>
      <c r="B2" s="2" t="s">
        <v>29</v>
      </c>
      <c r="C2" s="3">
        <v>44148</v>
      </c>
      <c r="D2" s="7">
        <v>5.6</v>
      </c>
      <c r="E2" s="7">
        <v>3.4</v>
      </c>
      <c r="F2" s="7">
        <v>20</v>
      </c>
      <c r="G2" s="2">
        <v>3</v>
      </c>
      <c r="H2" s="2" t="s">
        <v>45</v>
      </c>
      <c r="I2" s="21">
        <v>1</v>
      </c>
      <c r="J2" s="24">
        <v>0</v>
      </c>
      <c r="K2" s="25">
        <v>0</v>
      </c>
      <c r="L2" s="21">
        <v>0</v>
      </c>
    </row>
    <row r="3" spans="1:13" x14ac:dyDescent="0.2">
      <c r="I3" s="2">
        <v>2</v>
      </c>
      <c r="J3" s="15">
        <v>1</v>
      </c>
      <c r="K3" s="18">
        <v>0.19</v>
      </c>
      <c r="L3" s="2">
        <v>0.43</v>
      </c>
      <c r="M3" s="2"/>
    </row>
    <row r="4" spans="1:13" x14ac:dyDescent="0.2">
      <c r="A4" s="6"/>
      <c r="B4" s="6"/>
      <c r="C4" s="6"/>
      <c r="D4" s="6"/>
      <c r="E4" s="6"/>
      <c r="F4" s="6"/>
      <c r="G4" s="6"/>
      <c r="H4" s="6"/>
      <c r="I4" s="2">
        <v>3</v>
      </c>
      <c r="J4" s="15">
        <v>2</v>
      </c>
      <c r="K4" s="18">
        <v>0.16</v>
      </c>
      <c r="L4" s="2">
        <v>0.54</v>
      </c>
      <c r="M4" s="2"/>
    </row>
    <row r="5" spans="1:13" x14ac:dyDescent="0.2">
      <c r="A5" s="6"/>
      <c r="B5" s="6"/>
      <c r="C5" s="6"/>
      <c r="D5" s="6"/>
      <c r="E5" s="6"/>
      <c r="F5" s="6"/>
      <c r="G5" s="6"/>
      <c r="H5" s="6"/>
      <c r="I5" s="2">
        <v>4</v>
      </c>
      <c r="J5" s="15">
        <v>3</v>
      </c>
      <c r="K5" s="18">
        <v>0.18</v>
      </c>
      <c r="L5" s="2">
        <v>0.83</v>
      </c>
      <c r="M5" s="2"/>
    </row>
    <row r="6" spans="1:13" x14ac:dyDescent="0.2">
      <c r="A6" s="6"/>
      <c r="B6" s="6"/>
      <c r="C6" s="6"/>
      <c r="D6" s="6"/>
      <c r="E6" s="6"/>
      <c r="F6" s="6"/>
      <c r="G6" s="6"/>
      <c r="H6" s="6"/>
      <c r="I6" s="2">
        <v>5</v>
      </c>
      <c r="J6" s="15">
        <v>3.4</v>
      </c>
      <c r="K6" s="18">
        <v>0.15</v>
      </c>
      <c r="L6" s="2">
        <v>0.28999999999999998</v>
      </c>
      <c r="M6" s="2"/>
    </row>
    <row r="7" spans="1:13" ht="16" x14ac:dyDescent="0.2">
      <c r="A7" s="6"/>
      <c r="B7" s="6"/>
      <c r="C7" s="6"/>
      <c r="D7" s="6"/>
      <c r="E7" s="6"/>
      <c r="F7" s="6"/>
      <c r="G7" s="6"/>
      <c r="H7" s="6"/>
      <c r="I7" s="2"/>
      <c r="J7" s="8" t="s">
        <v>22</v>
      </c>
      <c r="K7" s="22">
        <f>AVERAGE(K2:K6)</f>
        <v>0.13600000000000001</v>
      </c>
      <c r="L7" s="22">
        <f>AVERAGE(L2:L6)</f>
        <v>0.41799999999999998</v>
      </c>
      <c r="M7" s="23">
        <f>K7*L7*E2</f>
        <v>0.19328320000000002</v>
      </c>
    </row>
    <row r="8" spans="1:13" x14ac:dyDescent="0.2">
      <c r="A8" s="6"/>
      <c r="B8" s="6"/>
      <c r="C8" s="6"/>
      <c r="D8" s="6"/>
      <c r="E8" s="6"/>
      <c r="F8" s="6"/>
      <c r="G8" s="6"/>
      <c r="H8" s="6"/>
      <c r="I8" s="2"/>
      <c r="J8" s="8"/>
      <c r="K8" s="9">
        <f>AVERAGE(K3:K6)</f>
        <v>0.17</v>
      </c>
      <c r="L8" s="9">
        <f>AVERAGE(L3:L6)</f>
        <v>0.52249999999999996</v>
      </c>
      <c r="M8" s="20">
        <f>K8*L8*E2</f>
        <v>0.30200500000000002</v>
      </c>
    </row>
    <row r="10" spans="1:13" ht="32" x14ac:dyDescent="0.2">
      <c r="A10" s="2" t="s">
        <v>74</v>
      </c>
      <c r="B10" s="2" t="s">
        <v>29</v>
      </c>
      <c r="C10" s="3">
        <v>44148</v>
      </c>
      <c r="D10" s="7">
        <v>6</v>
      </c>
      <c r="E10" s="7">
        <v>5.32</v>
      </c>
      <c r="F10" s="7">
        <v>25</v>
      </c>
      <c r="G10" s="2">
        <v>4</v>
      </c>
      <c r="H10" s="2" t="s">
        <v>45</v>
      </c>
      <c r="I10" s="2">
        <v>1</v>
      </c>
      <c r="J10" s="2">
        <v>1.2</v>
      </c>
      <c r="K10" s="18">
        <v>0.56999999999999995</v>
      </c>
      <c r="L10" s="2">
        <v>0.1</v>
      </c>
    </row>
    <row r="11" spans="1:13" x14ac:dyDescent="0.2">
      <c r="I11" s="2">
        <v>2</v>
      </c>
      <c r="J11" s="2">
        <v>2.2000000000000002</v>
      </c>
      <c r="K11" s="16">
        <v>0.55000000000000004</v>
      </c>
      <c r="L11" s="2">
        <v>0.28000000000000003</v>
      </c>
    </row>
    <row r="12" spans="1:13" x14ac:dyDescent="0.2">
      <c r="A12" s="6"/>
      <c r="I12" s="2">
        <v>3</v>
      </c>
      <c r="J12" s="2">
        <v>3.2</v>
      </c>
      <c r="K12" s="16">
        <v>0.4</v>
      </c>
      <c r="L12" s="2">
        <v>0.38</v>
      </c>
    </row>
    <row r="13" spans="1:13" x14ac:dyDescent="0.2">
      <c r="I13" s="2">
        <v>4</v>
      </c>
      <c r="J13" s="2">
        <v>4.2</v>
      </c>
      <c r="K13" s="16">
        <v>0.2</v>
      </c>
      <c r="L13" s="2">
        <v>0.28000000000000003</v>
      </c>
    </row>
    <row r="14" spans="1:13" x14ac:dyDescent="0.2">
      <c r="I14" s="2">
        <v>5</v>
      </c>
      <c r="J14" s="2">
        <v>5.2</v>
      </c>
      <c r="K14" s="16">
        <v>0.05</v>
      </c>
      <c r="L14" s="2">
        <v>0.08</v>
      </c>
    </row>
    <row r="15" spans="1:13" ht="16" x14ac:dyDescent="0.2">
      <c r="J15" s="8" t="s">
        <v>22</v>
      </c>
      <c r="K15" s="9">
        <f>AVERAGE(K10:K14)</f>
        <v>0.35399999999999998</v>
      </c>
      <c r="L15" s="9">
        <f>AVERAGE(L10:L14)</f>
        <v>0.22400000000000003</v>
      </c>
      <c r="M15" s="23">
        <f>K15*L15*E10</f>
        <v>0.42185472000000007</v>
      </c>
    </row>
    <row r="17" spans="1:13" ht="32" x14ac:dyDescent="0.2">
      <c r="A17" s="2" t="s">
        <v>101</v>
      </c>
      <c r="B17" s="2" t="s">
        <v>29</v>
      </c>
      <c r="C17" s="3">
        <v>44153</v>
      </c>
      <c r="D17" s="7">
        <v>10.4</v>
      </c>
      <c r="E17" s="7">
        <v>8.8000000000000007</v>
      </c>
      <c r="F17" s="7">
        <v>59</v>
      </c>
      <c r="G17" s="2">
        <v>4</v>
      </c>
      <c r="H17" s="2" t="s">
        <v>94</v>
      </c>
      <c r="I17" s="2">
        <v>1</v>
      </c>
      <c r="J17" s="15">
        <v>2</v>
      </c>
      <c r="K17" s="18">
        <v>0.16</v>
      </c>
      <c r="L17" s="2">
        <v>0.48</v>
      </c>
    </row>
    <row r="18" spans="1:13" x14ac:dyDescent="0.2">
      <c r="I18" s="2">
        <v>2</v>
      </c>
      <c r="J18" s="15">
        <v>4</v>
      </c>
      <c r="K18" s="18">
        <v>0.2</v>
      </c>
      <c r="L18" s="19">
        <v>0.68</v>
      </c>
    </row>
    <row r="19" spans="1:13" x14ac:dyDescent="0.2">
      <c r="A19" s="6"/>
      <c r="I19" s="2">
        <v>3</v>
      </c>
      <c r="J19" s="15">
        <v>6</v>
      </c>
      <c r="K19" s="18">
        <v>0.25</v>
      </c>
      <c r="L19" s="19">
        <v>0.64</v>
      </c>
    </row>
    <row r="20" spans="1:13" x14ac:dyDescent="0.2">
      <c r="I20" s="2">
        <v>4</v>
      </c>
      <c r="J20" s="15">
        <v>8</v>
      </c>
      <c r="K20" s="18">
        <v>0.23</v>
      </c>
      <c r="L20" s="19">
        <v>0.66</v>
      </c>
    </row>
    <row r="21" spans="1:13" x14ac:dyDescent="0.2">
      <c r="I21" s="2">
        <v>5</v>
      </c>
      <c r="J21" s="15">
        <v>9</v>
      </c>
      <c r="K21" s="18">
        <v>0.17</v>
      </c>
      <c r="L21" s="19">
        <v>0.36</v>
      </c>
    </row>
    <row r="22" spans="1:13" ht="16" x14ac:dyDescent="0.2">
      <c r="J22" s="8" t="s">
        <v>22</v>
      </c>
      <c r="K22" s="9">
        <f>AVERAGE(K17:K21)</f>
        <v>0.20200000000000001</v>
      </c>
      <c r="L22" s="9">
        <f>AVERAGE(K17:L21)</f>
        <v>0.38300000000000001</v>
      </c>
      <c r="M22" s="23">
        <f>K22*L22*E17</f>
        <v>0.68082080000000011</v>
      </c>
    </row>
    <row r="24" spans="1:13" ht="32" x14ac:dyDescent="0.2">
      <c r="A24" s="2" t="s">
        <v>102</v>
      </c>
      <c r="B24" s="2" t="s">
        <v>29</v>
      </c>
      <c r="C24" s="3">
        <v>44153</v>
      </c>
      <c r="D24" s="7">
        <v>16.100000000000001</v>
      </c>
      <c r="E24" s="7">
        <v>8.1</v>
      </c>
      <c r="F24" s="7">
        <v>79</v>
      </c>
      <c r="G24" s="2">
        <v>1</v>
      </c>
      <c r="H24" s="2" t="s">
        <v>90</v>
      </c>
      <c r="I24" s="2">
        <v>1</v>
      </c>
      <c r="J24" s="15">
        <v>0.5</v>
      </c>
      <c r="K24" s="18">
        <v>0.09</v>
      </c>
      <c r="L24" s="19">
        <v>0.13</v>
      </c>
    </row>
    <row r="25" spans="1:13" x14ac:dyDescent="0.2">
      <c r="I25" s="2">
        <v>2</v>
      </c>
      <c r="J25" s="15">
        <v>3</v>
      </c>
      <c r="K25" s="18">
        <v>0.4</v>
      </c>
      <c r="L25" s="2">
        <v>0.33</v>
      </c>
    </row>
    <row r="26" spans="1:13" x14ac:dyDescent="0.2">
      <c r="A26" s="6"/>
      <c r="I26" s="2">
        <v>3</v>
      </c>
      <c r="J26" s="15">
        <v>4.5</v>
      </c>
      <c r="K26" s="18">
        <v>0.5</v>
      </c>
      <c r="L26" s="19">
        <v>0.14000000000000001</v>
      </c>
    </row>
    <row r="27" spans="1:13" x14ac:dyDescent="0.2">
      <c r="I27" s="2">
        <v>4</v>
      </c>
      <c r="J27" s="15">
        <v>6</v>
      </c>
      <c r="K27" s="18">
        <v>0.64</v>
      </c>
      <c r="L27" s="19">
        <v>0.43</v>
      </c>
    </row>
    <row r="28" spans="1:13" x14ac:dyDescent="0.2">
      <c r="I28" s="2">
        <v>5</v>
      </c>
      <c r="J28" s="15">
        <v>7.5</v>
      </c>
      <c r="K28" s="18">
        <v>0.55000000000000004</v>
      </c>
      <c r="L28" s="19">
        <v>0.14000000000000001</v>
      </c>
    </row>
    <row r="29" spans="1:13" ht="16" x14ac:dyDescent="0.2">
      <c r="J29" s="8" t="s">
        <v>22</v>
      </c>
      <c r="K29" s="9">
        <f>AVERAGE(K24:K28)</f>
        <v>0.43599999999999994</v>
      </c>
      <c r="L29" s="9">
        <f>AVERAGE(K24:L28)</f>
        <v>0.33500000000000002</v>
      </c>
      <c r="M29" s="23">
        <f>K29*L29*E24</f>
        <v>1.1830859999999999</v>
      </c>
    </row>
    <row r="31" spans="1:13" ht="32" x14ac:dyDescent="0.2">
      <c r="A31" s="2" t="s">
        <v>81</v>
      </c>
      <c r="B31" s="2" t="s">
        <v>29</v>
      </c>
      <c r="C31" s="3">
        <v>44152</v>
      </c>
      <c r="D31" s="7">
        <v>16.600000000000001</v>
      </c>
      <c r="E31" s="7">
        <v>12.4</v>
      </c>
      <c r="F31" s="7">
        <v>0.2</v>
      </c>
      <c r="G31" s="2">
        <v>0.7</v>
      </c>
      <c r="H31" s="2" t="s">
        <v>89</v>
      </c>
      <c r="I31" s="2">
        <v>1</v>
      </c>
      <c r="J31" s="15">
        <v>2.5</v>
      </c>
      <c r="K31" s="18">
        <v>0.39</v>
      </c>
      <c r="L31" s="19">
        <v>0.61</v>
      </c>
    </row>
    <row r="32" spans="1:13" x14ac:dyDescent="0.2">
      <c r="I32" s="2">
        <v>2</v>
      </c>
      <c r="J32" s="15">
        <v>5</v>
      </c>
      <c r="K32" s="18">
        <v>0.32</v>
      </c>
      <c r="L32" s="19">
        <v>0.76</v>
      </c>
    </row>
    <row r="33" spans="1:13" x14ac:dyDescent="0.2">
      <c r="A33" s="6"/>
      <c r="I33" s="2">
        <v>3</v>
      </c>
      <c r="J33" s="15">
        <v>7.5</v>
      </c>
      <c r="K33" s="18">
        <v>0.36</v>
      </c>
      <c r="L33" s="19">
        <v>0.74</v>
      </c>
    </row>
    <row r="34" spans="1:13" x14ac:dyDescent="0.2">
      <c r="I34" s="2">
        <v>4</v>
      </c>
      <c r="J34" s="15">
        <v>10</v>
      </c>
      <c r="K34" s="18">
        <v>0.1</v>
      </c>
      <c r="L34" s="19">
        <v>0.14000000000000001</v>
      </c>
    </row>
    <row r="35" spans="1:13" x14ac:dyDescent="0.2">
      <c r="I35" s="2">
        <v>5</v>
      </c>
      <c r="J35" s="15">
        <v>11</v>
      </c>
      <c r="K35" s="18">
        <v>0.08</v>
      </c>
      <c r="L35" s="19">
        <v>0.28000000000000003</v>
      </c>
    </row>
    <row r="36" spans="1:13" ht="16" x14ac:dyDescent="0.2">
      <c r="J36" s="8" t="s">
        <v>22</v>
      </c>
      <c r="K36" s="9">
        <f>AVERAGE(K31:K35)</f>
        <v>0.25</v>
      </c>
      <c r="L36" s="9">
        <f>AVERAGE(K31:L35)</f>
        <v>0.378</v>
      </c>
      <c r="M36" s="23">
        <f>K36*L36*E31</f>
        <v>1.1718</v>
      </c>
    </row>
  </sheetData>
  <pageMargins left="0.7" right="0.7" top="0.75" bottom="0.75" header="0.3" footer="0.3"/>
  <pageSetup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05"/>
  <sheetViews>
    <sheetView workbookViewId="0">
      <pane ySplit="4060" topLeftCell="A99"/>
      <selection activeCell="A2" sqref="A2"/>
      <selection pane="bottomLeft" activeCell="I102" sqref="I102"/>
    </sheetView>
  </sheetViews>
  <sheetFormatPr baseColWidth="10" defaultColWidth="8.83203125" defaultRowHeight="15" x14ac:dyDescent="0.2"/>
  <cols>
    <col min="1" max="1" width="7.5" style="4" customWidth="1"/>
    <col min="2" max="6" width="8.83203125" style="4"/>
    <col min="7" max="7" width="4.83203125" style="4" customWidth="1"/>
    <col min="8" max="8" width="8.5" customWidth="1"/>
    <col min="9" max="9" width="7" customWidth="1"/>
    <col min="10" max="10" width="7.6640625" customWidth="1"/>
    <col min="11" max="11" width="7.33203125" customWidth="1"/>
    <col min="12" max="12" width="27.6640625" customWidth="1"/>
  </cols>
  <sheetData>
    <row r="1" spans="1:12" s="2" customFormat="1" ht="48" x14ac:dyDescent="0.2">
      <c r="A1" s="2" t="s">
        <v>26</v>
      </c>
      <c r="B1" s="2" t="s">
        <v>7</v>
      </c>
      <c r="C1" s="2" t="s">
        <v>8</v>
      </c>
      <c r="D1" s="2" t="s">
        <v>23</v>
      </c>
      <c r="E1" s="2" t="s">
        <v>24</v>
      </c>
      <c r="F1" s="2" t="s">
        <v>51</v>
      </c>
      <c r="G1" s="2" t="s">
        <v>82</v>
      </c>
      <c r="H1" s="8" t="s">
        <v>75</v>
      </c>
      <c r="I1" s="8" t="s">
        <v>55</v>
      </c>
      <c r="J1" s="8" t="s">
        <v>54</v>
      </c>
      <c r="K1" s="8" t="s">
        <v>70</v>
      </c>
      <c r="L1" s="8" t="s">
        <v>91</v>
      </c>
    </row>
    <row r="2" spans="1:12" x14ac:dyDescent="0.2">
      <c r="A2" s="4" t="s">
        <v>73</v>
      </c>
      <c r="B2" s="4" t="s">
        <v>52</v>
      </c>
      <c r="C2" s="3">
        <v>44147</v>
      </c>
      <c r="D2" s="4" t="s">
        <v>53</v>
      </c>
      <c r="E2" s="4">
        <v>1</v>
      </c>
      <c r="F2" s="10">
        <v>3.1</v>
      </c>
      <c r="G2" s="10"/>
      <c r="H2" s="12">
        <f>F102</f>
        <v>4.4480000000000013</v>
      </c>
      <c r="I2" s="12">
        <f>F103</f>
        <v>11.3</v>
      </c>
      <c r="J2" s="12">
        <f>F104</f>
        <v>0.2</v>
      </c>
      <c r="K2" s="12">
        <f>F105</f>
        <v>4.1500000000000004</v>
      </c>
      <c r="L2" t="s">
        <v>92</v>
      </c>
    </row>
    <row r="3" spans="1:12" x14ac:dyDescent="0.2">
      <c r="C3" s="3"/>
      <c r="E3" s="4">
        <v>2</v>
      </c>
      <c r="F3" s="10">
        <v>3.2</v>
      </c>
      <c r="G3" s="10"/>
    </row>
    <row r="4" spans="1:12" x14ac:dyDescent="0.2">
      <c r="E4" s="4">
        <v>3</v>
      </c>
      <c r="F4" s="10">
        <v>4.9000000000000004</v>
      </c>
      <c r="G4" s="10"/>
    </row>
    <row r="5" spans="1:12" x14ac:dyDescent="0.2">
      <c r="E5" s="4">
        <v>4</v>
      </c>
      <c r="F5" s="10">
        <v>0.7</v>
      </c>
      <c r="G5" s="10"/>
    </row>
    <row r="6" spans="1:12" x14ac:dyDescent="0.2">
      <c r="E6" s="4">
        <v>5</v>
      </c>
      <c r="F6" s="10">
        <v>0.9</v>
      </c>
      <c r="G6" s="10">
        <v>0</v>
      </c>
    </row>
    <row r="7" spans="1:12" x14ac:dyDescent="0.2">
      <c r="E7" s="4">
        <v>6</v>
      </c>
      <c r="F7" s="10">
        <v>1.2</v>
      </c>
      <c r="G7" s="10"/>
    </row>
    <row r="8" spans="1:12" x14ac:dyDescent="0.2">
      <c r="E8" s="4">
        <v>7</v>
      </c>
      <c r="F8" s="10">
        <v>4.8</v>
      </c>
      <c r="G8" s="10"/>
    </row>
    <row r="9" spans="1:12" x14ac:dyDescent="0.2">
      <c r="E9" s="4">
        <v>8</v>
      </c>
      <c r="F9" s="10">
        <v>1.3</v>
      </c>
      <c r="G9" s="10"/>
    </row>
    <row r="10" spans="1:12" x14ac:dyDescent="0.2">
      <c r="E10" s="4">
        <v>9</v>
      </c>
      <c r="F10" s="10">
        <v>4.3</v>
      </c>
      <c r="G10" s="10"/>
    </row>
    <row r="11" spans="1:12" x14ac:dyDescent="0.2">
      <c r="E11" s="4">
        <v>10</v>
      </c>
      <c r="F11" s="10">
        <v>4.7</v>
      </c>
      <c r="G11" s="16">
        <v>0.25</v>
      </c>
    </row>
    <row r="12" spans="1:12" x14ac:dyDescent="0.2">
      <c r="E12" s="4">
        <v>11</v>
      </c>
      <c r="F12" s="10">
        <v>6.3</v>
      </c>
      <c r="G12" s="10"/>
    </row>
    <row r="13" spans="1:12" x14ac:dyDescent="0.2">
      <c r="E13" s="4">
        <v>12</v>
      </c>
      <c r="F13" s="10">
        <v>2.6</v>
      </c>
      <c r="G13" s="10"/>
    </row>
    <row r="14" spans="1:12" x14ac:dyDescent="0.2">
      <c r="E14" s="4">
        <v>13</v>
      </c>
      <c r="F14" s="10">
        <v>6.7</v>
      </c>
      <c r="G14" s="10"/>
    </row>
    <row r="15" spans="1:12" x14ac:dyDescent="0.2">
      <c r="E15" s="4">
        <v>14</v>
      </c>
      <c r="F15" s="10">
        <v>9.3000000000000007</v>
      </c>
      <c r="G15" s="10"/>
    </row>
    <row r="16" spans="1:12" x14ac:dyDescent="0.2">
      <c r="E16" s="4">
        <v>15</v>
      </c>
      <c r="F16" s="10">
        <v>10.3</v>
      </c>
      <c r="G16" s="10">
        <v>0.5</v>
      </c>
    </row>
    <row r="17" spans="5:7" x14ac:dyDescent="0.2">
      <c r="E17" s="4">
        <v>16</v>
      </c>
      <c r="F17" s="10">
        <v>1.5</v>
      </c>
      <c r="G17" s="10"/>
    </row>
    <row r="18" spans="5:7" x14ac:dyDescent="0.2">
      <c r="E18" s="4">
        <v>17</v>
      </c>
      <c r="F18" s="10">
        <v>9.6999999999999993</v>
      </c>
      <c r="G18" s="10"/>
    </row>
    <row r="19" spans="5:7" x14ac:dyDescent="0.2">
      <c r="E19" s="4">
        <v>18</v>
      </c>
      <c r="F19" s="10">
        <v>6.8</v>
      </c>
      <c r="G19" s="10"/>
    </row>
    <row r="20" spans="5:7" x14ac:dyDescent="0.2">
      <c r="E20" s="4">
        <v>19</v>
      </c>
      <c r="F20" s="10">
        <v>0.9</v>
      </c>
      <c r="G20" s="10"/>
    </row>
    <row r="21" spans="5:7" x14ac:dyDescent="0.2">
      <c r="E21" s="4">
        <v>20</v>
      </c>
      <c r="F21" s="10">
        <v>5.7</v>
      </c>
      <c r="G21" s="10">
        <v>0.5</v>
      </c>
    </row>
    <row r="22" spans="5:7" x14ac:dyDescent="0.2">
      <c r="E22" s="4">
        <v>21</v>
      </c>
      <c r="F22" s="10">
        <v>1.2</v>
      </c>
      <c r="G22" s="10"/>
    </row>
    <row r="23" spans="5:7" x14ac:dyDescent="0.2">
      <c r="E23" s="4">
        <v>22</v>
      </c>
      <c r="F23" s="10">
        <v>8.8000000000000007</v>
      </c>
      <c r="G23" s="10"/>
    </row>
    <row r="24" spans="5:7" x14ac:dyDescent="0.2">
      <c r="E24" s="4">
        <v>23</v>
      </c>
      <c r="F24" s="10">
        <v>3.8</v>
      </c>
      <c r="G24" s="10"/>
    </row>
    <row r="25" spans="5:7" x14ac:dyDescent="0.2">
      <c r="E25" s="4">
        <v>24</v>
      </c>
      <c r="F25" s="10">
        <v>1</v>
      </c>
      <c r="G25" s="10"/>
    </row>
    <row r="26" spans="5:7" x14ac:dyDescent="0.2">
      <c r="E26" s="4">
        <v>25</v>
      </c>
      <c r="F26" s="10">
        <v>4.3</v>
      </c>
      <c r="G26" s="10">
        <v>0</v>
      </c>
    </row>
    <row r="27" spans="5:7" x14ac:dyDescent="0.2">
      <c r="E27" s="4">
        <v>26</v>
      </c>
      <c r="F27" s="10">
        <v>4.2</v>
      </c>
      <c r="G27" s="10"/>
    </row>
    <row r="28" spans="5:7" x14ac:dyDescent="0.2">
      <c r="E28" s="4">
        <v>27</v>
      </c>
      <c r="F28" s="10">
        <v>1.1000000000000001</v>
      </c>
      <c r="G28" s="10"/>
    </row>
    <row r="29" spans="5:7" x14ac:dyDescent="0.2">
      <c r="E29" s="4">
        <v>28</v>
      </c>
      <c r="F29" s="10">
        <v>0.6</v>
      </c>
      <c r="G29" s="10"/>
    </row>
    <row r="30" spans="5:7" x14ac:dyDescent="0.2">
      <c r="E30" s="4">
        <v>29</v>
      </c>
      <c r="F30" s="10">
        <v>3.1</v>
      </c>
      <c r="G30" s="10"/>
    </row>
    <row r="31" spans="5:7" x14ac:dyDescent="0.2">
      <c r="E31" s="4">
        <v>30</v>
      </c>
      <c r="F31" s="10">
        <v>4.5999999999999996</v>
      </c>
      <c r="G31" s="16">
        <v>0.75</v>
      </c>
    </row>
    <row r="32" spans="5:7" x14ac:dyDescent="0.2">
      <c r="E32" s="4">
        <v>31</v>
      </c>
      <c r="F32" s="10">
        <v>1.4</v>
      </c>
      <c r="G32" s="10"/>
    </row>
    <row r="33" spans="5:7" x14ac:dyDescent="0.2">
      <c r="E33" s="4">
        <v>32</v>
      </c>
      <c r="F33" s="10">
        <v>7.1</v>
      </c>
      <c r="G33" s="10"/>
    </row>
    <row r="34" spans="5:7" x14ac:dyDescent="0.2">
      <c r="E34" s="4">
        <v>33</v>
      </c>
      <c r="F34" s="10">
        <v>5.4</v>
      </c>
      <c r="G34" s="10"/>
    </row>
    <row r="35" spans="5:7" x14ac:dyDescent="0.2">
      <c r="E35" s="4">
        <v>34</v>
      </c>
      <c r="F35" s="10">
        <v>1.4</v>
      </c>
      <c r="G35" s="10"/>
    </row>
    <row r="36" spans="5:7" x14ac:dyDescent="0.2">
      <c r="E36" s="4">
        <v>35</v>
      </c>
      <c r="F36" s="10">
        <v>5.4</v>
      </c>
      <c r="G36" s="4">
        <v>0.25</v>
      </c>
    </row>
    <row r="37" spans="5:7" x14ac:dyDescent="0.2">
      <c r="E37" s="4">
        <v>36</v>
      </c>
      <c r="F37" s="10">
        <v>3.4</v>
      </c>
      <c r="G37" s="10"/>
    </row>
    <row r="38" spans="5:7" x14ac:dyDescent="0.2">
      <c r="E38" s="4">
        <v>37</v>
      </c>
      <c r="F38" s="10">
        <v>5.2</v>
      </c>
      <c r="G38" s="10"/>
    </row>
    <row r="39" spans="5:7" x14ac:dyDescent="0.2">
      <c r="E39" s="4">
        <v>38</v>
      </c>
      <c r="F39" s="10">
        <v>6.3</v>
      </c>
      <c r="G39" s="10"/>
    </row>
    <row r="40" spans="5:7" x14ac:dyDescent="0.2">
      <c r="E40" s="4">
        <v>39</v>
      </c>
      <c r="F40" s="10">
        <v>0.6</v>
      </c>
      <c r="G40" s="10"/>
    </row>
    <row r="41" spans="5:7" x14ac:dyDescent="0.2">
      <c r="E41" s="4">
        <v>40</v>
      </c>
      <c r="F41" s="10">
        <v>6.2</v>
      </c>
      <c r="G41" s="10">
        <v>0</v>
      </c>
    </row>
    <row r="42" spans="5:7" x14ac:dyDescent="0.2">
      <c r="E42" s="4">
        <v>41</v>
      </c>
      <c r="F42" s="10">
        <v>1.8</v>
      </c>
      <c r="G42" s="10"/>
    </row>
    <row r="43" spans="5:7" x14ac:dyDescent="0.2">
      <c r="E43" s="4">
        <v>42</v>
      </c>
      <c r="F43" s="10">
        <v>4.8</v>
      </c>
      <c r="G43" s="10"/>
    </row>
    <row r="44" spans="5:7" x14ac:dyDescent="0.2">
      <c r="E44" s="4">
        <v>43</v>
      </c>
      <c r="F44" s="10">
        <v>4.4000000000000004</v>
      </c>
      <c r="G44" s="10"/>
    </row>
    <row r="45" spans="5:7" x14ac:dyDescent="0.2">
      <c r="E45" s="4">
        <v>44</v>
      </c>
      <c r="F45" s="10">
        <v>5.4</v>
      </c>
      <c r="G45" s="10"/>
    </row>
    <row r="46" spans="5:7" x14ac:dyDescent="0.2">
      <c r="E46" s="4">
        <v>45</v>
      </c>
      <c r="F46" s="10">
        <v>5.3</v>
      </c>
      <c r="G46" s="10">
        <v>0.5</v>
      </c>
    </row>
    <row r="47" spans="5:7" x14ac:dyDescent="0.2">
      <c r="E47" s="4">
        <v>46</v>
      </c>
      <c r="F47" s="10">
        <v>5.7</v>
      </c>
      <c r="G47" s="10"/>
    </row>
    <row r="48" spans="5:7" x14ac:dyDescent="0.2">
      <c r="E48" s="4">
        <v>47</v>
      </c>
      <c r="F48" s="10">
        <v>4.5999999999999996</v>
      </c>
      <c r="G48" s="10"/>
    </row>
    <row r="49" spans="5:7" x14ac:dyDescent="0.2">
      <c r="E49" s="4">
        <v>48</v>
      </c>
      <c r="F49" s="10">
        <v>8.1</v>
      </c>
      <c r="G49" s="10"/>
    </row>
    <row r="50" spans="5:7" x14ac:dyDescent="0.2">
      <c r="E50" s="4">
        <v>49</v>
      </c>
      <c r="F50" s="10">
        <v>5.8</v>
      </c>
      <c r="G50" s="10"/>
    </row>
    <row r="51" spans="5:7" x14ac:dyDescent="0.2">
      <c r="E51" s="4">
        <v>50</v>
      </c>
      <c r="F51" s="10">
        <v>8.5</v>
      </c>
      <c r="G51" s="10">
        <v>0.5</v>
      </c>
    </row>
    <row r="52" spans="5:7" x14ac:dyDescent="0.2">
      <c r="E52" s="4">
        <v>51</v>
      </c>
      <c r="F52" s="10">
        <v>3</v>
      </c>
      <c r="G52" s="10"/>
    </row>
    <row r="53" spans="5:7" x14ac:dyDescent="0.2">
      <c r="E53" s="4">
        <v>52</v>
      </c>
      <c r="F53" s="10">
        <v>1.6</v>
      </c>
      <c r="G53" s="10"/>
    </row>
    <row r="54" spans="5:7" x14ac:dyDescent="0.2">
      <c r="E54" s="4">
        <v>53</v>
      </c>
      <c r="F54" s="10">
        <v>1.4</v>
      </c>
      <c r="G54" s="10"/>
    </row>
    <row r="55" spans="5:7" x14ac:dyDescent="0.2">
      <c r="E55" s="4">
        <v>54</v>
      </c>
      <c r="F55" s="10">
        <v>5.6</v>
      </c>
      <c r="G55" s="10"/>
    </row>
    <row r="56" spans="5:7" x14ac:dyDescent="0.2">
      <c r="E56" s="4">
        <v>55</v>
      </c>
      <c r="F56" s="10">
        <v>7.2</v>
      </c>
      <c r="G56" s="10">
        <v>0.5</v>
      </c>
    </row>
    <row r="57" spans="5:7" x14ac:dyDescent="0.2">
      <c r="E57" s="4">
        <v>56</v>
      </c>
      <c r="F57" s="10">
        <v>7.7</v>
      </c>
      <c r="G57" s="10"/>
    </row>
    <row r="58" spans="5:7" x14ac:dyDescent="0.2">
      <c r="E58" s="4">
        <v>57</v>
      </c>
      <c r="F58" s="10">
        <v>3.6</v>
      </c>
      <c r="G58" s="10"/>
    </row>
    <row r="59" spans="5:7" x14ac:dyDescent="0.2">
      <c r="E59" s="4">
        <v>58</v>
      </c>
      <c r="F59" s="10">
        <v>9.4</v>
      </c>
      <c r="G59" s="10"/>
    </row>
    <row r="60" spans="5:7" x14ac:dyDescent="0.2">
      <c r="E60" s="4">
        <v>59</v>
      </c>
      <c r="F60" s="10">
        <v>1.3</v>
      </c>
      <c r="G60" s="10"/>
    </row>
    <row r="61" spans="5:7" x14ac:dyDescent="0.2">
      <c r="E61" s="4">
        <v>60</v>
      </c>
      <c r="F61" s="10">
        <v>3.1</v>
      </c>
      <c r="G61" s="10">
        <v>0</v>
      </c>
    </row>
    <row r="62" spans="5:7" x14ac:dyDescent="0.2">
      <c r="E62" s="4">
        <v>61</v>
      </c>
      <c r="F62" s="10">
        <v>4.4000000000000004</v>
      </c>
      <c r="G62" s="10"/>
    </row>
    <row r="63" spans="5:7" x14ac:dyDescent="0.2">
      <c r="E63" s="4">
        <v>62</v>
      </c>
      <c r="F63" s="10">
        <v>1.3</v>
      </c>
      <c r="G63" s="10"/>
    </row>
    <row r="64" spans="5:7" x14ac:dyDescent="0.2">
      <c r="E64" s="4">
        <v>63</v>
      </c>
      <c r="F64" s="10">
        <v>0.2</v>
      </c>
      <c r="G64" s="10"/>
    </row>
    <row r="65" spans="5:7" x14ac:dyDescent="0.2">
      <c r="E65" s="4">
        <v>64</v>
      </c>
      <c r="F65" s="10">
        <v>8.3000000000000007</v>
      </c>
      <c r="G65" s="10"/>
    </row>
    <row r="66" spans="5:7" x14ac:dyDescent="0.2">
      <c r="E66" s="4">
        <v>65</v>
      </c>
      <c r="F66" s="10">
        <v>1.7</v>
      </c>
      <c r="G66" s="10">
        <v>0</v>
      </c>
    </row>
    <row r="67" spans="5:7" x14ac:dyDescent="0.2">
      <c r="E67" s="4">
        <v>66</v>
      </c>
      <c r="F67" s="10">
        <v>0.6</v>
      </c>
      <c r="G67" s="10"/>
    </row>
    <row r="68" spans="5:7" x14ac:dyDescent="0.2">
      <c r="E68" s="4">
        <v>67</v>
      </c>
      <c r="F68" s="10">
        <v>3.2</v>
      </c>
      <c r="G68" s="10"/>
    </row>
    <row r="69" spans="5:7" x14ac:dyDescent="0.2">
      <c r="E69" s="4">
        <v>68</v>
      </c>
      <c r="F69" s="10">
        <v>6</v>
      </c>
      <c r="G69" s="10"/>
    </row>
    <row r="70" spans="5:7" x14ac:dyDescent="0.2">
      <c r="E70" s="4">
        <v>69</v>
      </c>
      <c r="F70" s="10">
        <v>5.0999999999999996</v>
      </c>
      <c r="G70" s="10"/>
    </row>
    <row r="71" spans="5:7" x14ac:dyDescent="0.2">
      <c r="E71" s="4">
        <v>70</v>
      </c>
      <c r="F71" s="10">
        <v>5.4</v>
      </c>
      <c r="G71" s="10">
        <v>0.5</v>
      </c>
    </row>
    <row r="72" spans="5:7" x14ac:dyDescent="0.2">
      <c r="E72" s="4">
        <v>71</v>
      </c>
      <c r="F72" s="10">
        <v>11.3</v>
      </c>
      <c r="G72" s="10"/>
    </row>
    <row r="73" spans="5:7" x14ac:dyDescent="0.2">
      <c r="E73" s="4">
        <v>72</v>
      </c>
      <c r="F73" s="10">
        <v>10.7</v>
      </c>
      <c r="G73" s="10"/>
    </row>
    <row r="74" spans="5:7" x14ac:dyDescent="0.2">
      <c r="E74" s="4">
        <v>73</v>
      </c>
      <c r="F74" s="10">
        <v>2.4</v>
      </c>
      <c r="G74" s="10"/>
    </row>
    <row r="75" spans="5:7" x14ac:dyDescent="0.2">
      <c r="E75" s="4">
        <v>74</v>
      </c>
      <c r="F75" s="10">
        <v>1.9</v>
      </c>
      <c r="G75" s="10"/>
    </row>
    <row r="76" spans="5:7" x14ac:dyDescent="0.2">
      <c r="E76" s="4">
        <v>75</v>
      </c>
      <c r="F76" s="10">
        <v>3.4</v>
      </c>
      <c r="G76" s="10">
        <v>0.5</v>
      </c>
    </row>
    <row r="77" spans="5:7" x14ac:dyDescent="0.2">
      <c r="E77" s="4">
        <v>76</v>
      </c>
      <c r="F77" s="10">
        <v>6.1</v>
      </c>
      <c r="G77" s="10"/>
    </row>
    <row r="78" spans="5:7" x14ac:dyDescent="0.2">
      <c r="E78" s="4">
        <v>77</v>
      </c>
      <c r="F78" s="10">
        <v>1.1000000000000001</v>
      </c>
      <c r="G78" s="10"/>
    </row>
    <row r="79" spans="5:7" x14ac:dyDescent="0.2">
      <c r="E79" s="4">
        <v>78</v>
      </c>
      <c r="F79" s="10">
        <v>4.4000000000000004</v>
      </c>
      <c r="G79" s="10"/>
    </row>
    <row r="80" spans="5:7" x14ac:dyDescent="0.2">
      <c r="E80" s="4">
        <v>79</v>
      </c>
      <c r="F80" s="10">
        <v>3.4</v>
      </c>
      <c r="G80" s="10"/>
    </row>
    <row r="81" spans="5:7" x14ac:dyDescent="0.2">
      <c r="E81" s="4">
        <v>80</v>
      </c>
      <c r="F81" s="10">
        <v>9.1</v>
      </c>
      <c r="G81" s="10">
        <v>0.5</v>
      </c>
    </row>
    <row r="82" spans="5:7" x14ac:dyDescent="0.2">
      <c r="E82" s="4">
        <v>81</v>
      </c>
      <c r="F82" s="10">
        <v>2.9</v>
      </c>
      <c r="G82" s="10"/>
    </row>
    <row r="83" spans="5:7" x14ac:dyDescent="0.2">
      <c r="E83" s="4">
        <v>82</v>
      </c>
      <c r="F83" s="10">
        <v>2.6</v>
      </c>
      <c r="G83" s="10"/>
    </row>
    <row r="84" spans="5:7" x14ac:dyDescent="0.2">
      <c r="E84" s="4">
        <v>83</v>
      </c>
      <c r="F84" s="10">
        <v>7.7</v>
      </c>
      <c r="G84" s="10"/>
    </row>
    <row r="85" spans="5:7" x14ac:dyDescent="0.2">
      <c r="E85" s="4">
        <v>84</v>
      </c>
      <c r="F85" s="10">
        <v>2.2999999999999998</v>
      </c>
      <c r="G85" s="10"/>
    </row>
    <row r="86" spans="5:7" x14ac:dyDescent="0.2">
      <c r="E86" s="4">
        <v>85</v>
      </c>
      <c r="F86" s="10">
        <v>8.1</v>
      </c>
      <c r="G86" s="16">
        <v>0.25</v>
      </c>
    </row>
    <row r="87" spans="5:7" x14ac:dyDescent="0.2">
      <c r="E87" s="4">
        <v>86</v>
      </c>
      <c r="F87" s="10">
        <v>4.0999999999999996</v>
      </c>
      <c r="G87" s="10"/>
    </row>
    <row r="88" spans="5:7" x14ac:dyDescent="0.2">
      <c r="E88" s="4">
        <v>87</v>
      </c>
      <c r="F88" s="10">
        <v>2.1</v>
      </c>
      <c r="G88" s="10"/>
    </row>
    <row r="89" spans="5:7" x14ac:dyDescent="0.2">
      <c r="E89" s="4">
        <v>88</v>
      </c>
      <c r="F89" s="10">
        <v>4</v>
      </c>
      <c r="G89" s="10"/>
    </row>
    <row r="90" spans="5:7" x14ac:dyDescent="0.2">
      <c r="E90" s="4">
        <v>89</v>
      </c>
      <c r="F90" s="10">
        <v>3.1</v>
      </c>
      <c r="G90" s="10"/>
    </row>
    <row r="91" spans="5:7" x14ac:dyDescent="0.2">
      <c r="E91" s="4">
        <v>90</v>
      </c>
      <c r="F91" s="10">
        <v>3.6</v>
      </c>
      <c r="G91" s="10">
        <v>0</v>
      </c>
    </row>
    <row r="92" spans="5:7" x14ac:dyDescent="0.2">
      <c r="E92" s="4">
        <v>91</v>
      </c>
      <c r="F92" s="10">
        <v>3.5</v>
      </c>
      <c r="G92" s="10"/>
    </row>
    <row r="93" spans="5:7" x14ac:dyDescent="0.2">
      <c r="E93" s="4">
        <v>92</v>
      </c>
      <c r="F93" s="10">
        <v>4.0999999999999996</v>
      </c>
      <c r="G93" s="10"/>
    </row>
    <row r="94" spans="5:7" x14ac:dyDescent="0.2">
      <c r="E94" s="4">
        <v>93</v>
      </c>
      <c r="F94" s="10">
        <v>8.1999999999999993</v>
      </c>
      <c r="G94" s="10"/>
    </row>
    <row r="95" spans="5:7" x14ac:dyDescent="0.2">
      <c r="E95" s="4">
        <v>94</v>
      </c>
      <c r="F95" s="10">
        <v>1.1000000000000001</v>
      </c>
      <c r="G95" s="10"/>
    </row>
    <row r="96" spans="5:7" x14ac:dyDescent="0.2">
      <c r="E96" s="4">
        <v>95</v>
      </c>
      <c r="F96" s="10">
        <v>3.1</v>
      </c>
      <c r="G96" s="10">
        <v>0</v>
      </c>
    </row>
    <row r="97" spans="5:7" x14ac:dyDescent="0.2">
      <c r="E97" s="4">
        <v>96</v>
      </c>
      <c r="F97" s="10">
        <v>4.0999999999999996</v>
      </c>
      <c r="G97" s="10"/>
    </row>
    <row r="98" spans="5:7" x14ac:dyDescent="0.2">
      <c r="E98" s="4">
        <v>97</v>
      </c>
      <c r="F98" s="10">
        <v>1.2</v>
      </c>
      <c r="G98" s="10"/>
    </row>
    <row r="99" spans="5:7" x14ac:dyDescent="0.2">
      <c r="E99" s="4">
        <v>98</v>
      </c>
      <c r="F99" s="10">
        <v>10.4</v>
      </c>
      <c r="G99" s="10"/>
    </row>
    <row r="100" spans="5:7" x14ac:dyDescent="0.2">
      <c r="E100" s="4">
        <v>99</v>
      </c>
      <c r="F100" s="10">
        <v>10.1</v>
      </c>
      <c r="G100" s="10"/>
    </row>
    <row r="101" spans="5:7" x14ac:dyDescent="0.2">
      <c r="E101" s="4">
        <v>100</v>
      </c>
      <c r="F101" s="10">
        <v>6.2</v>
      </c>
      <c r="G101" s="16">
        <v>0.25</v>
      </c>
    </row>
    <row r="102" spans="5:7" x14ac:dyDescent="0.2">
      <c r="E102" s="11" t="s">
        <v>22</v>
      </c>
      <c r="F102" s="12">
        <f>AVERAGE(F2:F101)</f>
        <v>4.4480000000000013</v>
      </c>
      <c r="G102" s="17">
        <f>AVERAGE(G2:G101)</f>
        <v>0.28749999999999998</v>
      </c>
    </row>
    <row r="103" spans="5:7" x14ac:dyDescent="0.2">
      <c r="E103" s="11" t="s">
        <v>56</v>
      </c>
      <c r="F103" s="12">
        <f>MAX(F2:F101)</f>
        <v>11.3</v>
      </c>
      <c r="G103" s="17">
        <f>MAX(G2:G101)</f>
        <v>0.75</v>
      </c>
    </row>
    <row r="104" spans="5:7" x14ac:dyDescent="0.2">
      <c r="E104" s="11" t="s">
        <v>57</v>
      </c>
      <c r="F104" s="12">
        <f>MIN(F2:F101)</f>
        <v>0.2</v>
      </c>
      <c r="G104" s="17">
        <f>MIN(G2:G101)</f>
        <v>0</v>
      </c>
    </row>
    <row r="105" spans="5:7" x14ac:dyDescent="0.2">
      <c r="E105" s="11" t="s">
        <v>69</v>
      </c>
      <c r="F105" s="12">
        <f>MEDIAN(F2:F101)</f>
        <v>4.1500000000000004</v>
      </c>
      <c r="G105" s="17">
        <f>MEDIAN(G2:G101)</f>
        <v>0.25</v>
      </c>
    </row>
  </sheetData>
  <pageMargins left="0.7" right="0.7" top="0.75" bottom="0.75" header="0.3" footer="0.3"/>
  <pageSetup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05"/>
  <sheetViews>
    <sheetView workbookViewId="0">
      <pane ySplit="4600" topLeftCell="A102"/>
      <selection activeCell="A3" sqref="A3"/>
      <selection pane="bottomLeft" activeCell="A92" sqref="A92"/>
    </sheetView>
  </sheetViews>
  <sheetFormatPr baseColWidth="10" defaultColWidth="8.83203125" defaultRowHeight="15" x14ac:dyDescent="0.2"/>
  <cols>
    <col min="1" max="1" width="7.5" style="4" customWidth="1"/>
    <col min="2" max="6" width="8.83203125" style="4"/>
    <col min="7" max="7" width="5.5" style="4" customWidth="1"/>
    <col min="8" max="8" width="8.5" customWidth="1"/>
    <col min="9" max="9" width="7" customWidth="1"/>
    <col min="10" max="10" width="7.5" customWidth="1"/>
    <col min="11" max="11" width="7.83203125" customWidth="1"/>
    <col min="12" max="12" width="27.33203125" customWidth="1"/>
  </cols>
  <sheetData>
    <row r="1" spans="1:12" s="2" customFormat="1" ht="48" x14ac:dyDescent="0.2">
      <c r="A1" s="2" t="s">
        <v>26</v>
      </c>
      <c r="B1" s="2" t="s">
        <v>7</v>
      </c>
      <c r="C1" s="2" t="s">
        <v>8</v>
      </c>
      <c r="D1" s="2" t="s">
        <v>23</v>
      </c>
      <c r="E1" s="2" t="s">
        <v>24</v>
      </c>
      <c r="F1" s="2" t="s">
        <v>51</v>
      </c>
      <c r="G1" s="2" t="s">
        <v>82</v>
      </c>
      <c r="H1" s="8" t="s">
        <v>75</v>
      </c>
      <c r="I1" s="8" t="s">
        <v>55</v>
      </c>
      <c r="J1" s="8" t="s">
        <v>54</v>
      </c>
      <c r="K1" s="8" t="s">
        <v>70</v>
      </c>
      <c r="L1" s="8" t="s">
        <v>91</v>
      </c>
    </row>
    <row r="2" spans="1:12" x14ac:dyDescent="0.2">
      <c r="A2" s="4" t="s">
        <v>74</v>
      </c>
      <c r="B2" s="4" t="s">
        <v>52</v>
      </c>
      <c r="C2" s="3">
        <v>44147</v>
      </c>
      <c r="D2" s="4" t="s">
        <v>53</v>
      </c>
      <c r="E2" s="4">
        <v>1</v>
      </c>
      <c r="F2" s="10">
        <v>2.1</v>
      </c>
      <c r="G2" s="10"/>
      <c r="H2" s="12">
        <f>F102</f>
        <v>2.3499999999999996</v>
      </c>
      <c r="I2" s="12">
        <f>F103</f>
        <v>8</v>
      </c>
      <c r="J2" s="12">
        <f>F104</f>
        <v>0.1</v>
      </c>
      <c r="K2" s="12">
        <f>F105</f>
        <v>2</v>
      </c>
      <c r="L2" t="s">
        <v>93</v>
      </c>
    </row>
    <row r="3" spans="1:12" x14ac:dyDescent="0.2">
      <c r="C3" s="3"/>
      <c r="E3" s="4">
        <v>2</v>
      </c>
      <c r="F3" s="10">
        <v>1.8</v>
      </c>
      <c r="G3" s="10"/>
    </row>
    <row r="4" spans="1:12" x14ac:dyDescent="0.2">
      <c r="E4" s="4">
        <v>3</v>
      </c>
      <c r="F4" s="10">
        <v>0.5</v>
      </c>
      <c r="G4" s="10"/>
    </row>
    <row r="5" spans="1:12" x14ac:dyDescent="0.2">
      <c r="E5" s="4">
        <v>4</v>
      </c>
      <c r="F5" s="10">
        <v>1.6</v>
      </c>
      <c r="G5" s="10"/>
    </row>
    <row r="6" spans="1:12" x14ac:dyDescent="0.2">
      <c r="E6" s="4">
        <v>5</v>
      </c>
      <c r="F6" s="10">
        <v>0.2</v>
      </c>
      <c r="G6" s="10">
        <v>0</v>
      </c>
    </row>
    <row r="7" spans="1:12" x14ac:dyDescent="0.2">
      <c r="E7" s="4">
        <v>6</v>
      </c>
      <c r="F7" s="10">
        <v>7</v>
      </c>
      <c r="G7" s="10"/>
    </row>
    <row r="8" spans="1:12" x14ac:dyDescent="0.2">
      <c r="E8" s="4">
        <v>7</v>
      </c>
      <c r="F8" s="10">
        <v>8</v>
      </c>
      <c r="G8" s="10"/>
    </row>
    <row r="9" spans="1:12" x14ac:dyDescent="0.2">
      <c r="E9" s="4">
        <v>8</v>
      </c>
      <c r="F9" s="10">
        <v>0.4</v>
      </c>
      <c r="G9" s="10"/>
    </row>
    <row r="10" spans="1:12" x14ac:dyDescent="0.2">
      <c r="E10" s="4">
        <v>9</v>
      </c>
      <c r="F10" s="10">
        <v>4.0999999999999996</v>
      </c>
      <c r="G10" s="10"/>
    </row>
    <row r="11" spans="1:12" x14ac:dyDescent="0.2">
      <c r="E11" s="4">
        <v>10</v>
      </c>
      <c r="F11" s="10">
        <v>2.6</v>
      </c>
      <c r="G11" s="10">
        <v>0</v>
      </c>
    </row>
    <row r="12" spans="1:12" x14ac:dyDescent="0.2">
      <c r="E12" s="4">
        <v>11</v>
      </c>
      <c r="F12" s="10">
        <v>3.1</v>
      </c>
      <c r="G12" s="10"/>
    </row>
    <row r="13" spans="1:12" x14ac:dyDescent="0.2">
      <c r="E13" s="4">
        <v>12</v>
      </c>
      <c r="F13" s="10">
        <v>3.1</v>
      </c>
      <c r="G13" s="10"/>
    </row>
    <row r="14" spans="1:12" x14ac:dyDescent="0.2">
      <c r="E14" s="4">
        <v>13</v>
      </c>
      <c r="F14" s="10">
        <v>1.4</v>
      </c>
      <c r="G14" s="10"/>
    </row>
    <row r="15" spans="1:12" x14ac:dyDescent="0.2">
      <c r="E15" s="4">
        <v>14</v>
      </c>
      <c r="F15" s="10">
        <v>0.3</v>
      </c>
      <c r="G15" s="10"/>
    </row>
    <row r="16" spans="1:12" x14ac:dyDescent="0.2">
      <c r="E16" s="4">
        <v>15</v>
      </c>
      <c r="F16" s="10">
        <v>1.7</v>
      </c>
      <c r="G16" s="16">
        <v>0.25</v>
      </c>
    </row>
    <row r="17" spans="5:8" x14ac:dyDescent="0.2">
      <c r="E17" s="4">
        <v>16</v>
      </c>
      <c r="F17" s="10">
        <v>0.4</v>
      </c>
      <c r="G17" s="10"/>
    </row>
    <row r="18" spans="5:8" x14ac:dyDescent="0.2">
      <c r="E18" s="4">
        <v>17</v>
      </c>
      <c r="F18" s="10">
        <v>1.6</v>
      </c>
      <c r="G18" s="10"/>
    </row>
    <row r="19" spans="5:8" x14ac:dyDescent="0.2">
      <c r="E19" s="4">
        <v>18</v>
      </c>
      <c r="F19" s="10">
        <v>2.9</v>
      </c>
      <c r="G19" s="10"/>
    </row>
    <row r="20" spans="5:8" x14ac:dyDescent="0.2">
      <c r="E20" s="4">
        <v>19</v>
      </c>
      <c r="F20" s="10">
        <v>4.7</v>
      </c>
      <c r="G20" s="10"/>
    </row>
    <row r="21" spans="5:8" x14ac:dyDescent="0.2">
      <c r="E21" s="4">
        <v>20</v>
      </c>
      <c r="F21" s="10">
        <v>4.4000000000000004</v>
      </c>
      <c r="G21" s="10">
        <v>0.5</v>
      </c>
    </row>
    <row r="22" spans="5:8" x14ac:dyDescent="0.2">
      <c r="E22" s="4">
        <v>21</v>
      </c>
      <c r="F22" s="10">
        <v>2.1</v>
      </c>
      <c r="G22" s="10"/>
    </row>
    <row r="23" spans="5:8" x14ac:dyDescent="0.2">
      <c r="E23" s="4">
        <v>22</v>
      </c>
      <c r="F23" s="10">
        <v>4</v>
      </c>
      <c r="G23" s="10"/>
    </row>
    <row r="24" spans="5:8" x14ac:dyDescent="0.2">
      <c r="E24" s="4">
        <v>23</v>
      </c>
      <c r="F24" s="10">
        <v>1.5</v>
      </c>
      <c r="G24" s="10"/>
    </row>
    <row r="25" spans="5:8" x14ac:dyDescent="0.2">
      <c r="E25" s="4">
        <v>24</v>
      </c>
      <c r="F25" s="10">
        <v>4</v>
      </c>
      <c r="G25" s="10"/>
      <c r="H25" s="10"/>
    </row>
    <row r="26" spans="5:8" x14ac:dyDescent="0.2">
      <c r="E26" s="4">
        <v>25</v>
      </c>
      <c r="F26" s="10">
        <v>4.2</v>
      </c>
      <c r="G26" s="10">
        <v>0.5</v>
      </c>
    </row>
    <row r="27" spans="5:8" x14ac:dyDescent="0.2">
      <c r="E27" s="4">
        <v>26</v>
      </c>
      <c r="F27" s="10">
        <v>1.1000000000000001</v>
      </c>
      <c r="G27" s="10"/>
    </row>
    <row r="28" spans="5:8" x14ac:dyDescent="0.2">
      <c r="E28" s="4">
        <v>27</v>
      </c>
      <c r="F28" s="10">
        <v>1.2</v>
      </c>
      <c r="G28" s="10"/>
    </row>
    <row r="29" spans="5:8" x14ac:dyDescent="0.2">
      <c r="E29" s="4">
        <v>28</v>
      </c>
      <c r="F29" s="10">
        <v>1.2</v>
      </c>
      <c r="G29" s="10"/>
    </row>
    <row r="30" spans="5:8" x14ac:dyDescent="0.2">
      <c r="E30" s="4">
        <v>29</v>
      </c>
      <c r="F30" s="10">
        <v>2.5</v>
      </c>
      <c r="G30" s="10"/>
    </row>
    <row r="31" spans="5:8" x14ac:dyDescent="0.2">
      <c r="E31" s="4">
        <v>30</v>
      </c>
      <c r="F31" s="10">
        <v>3.2</v>
      </c>
      <c r="G31" s="10">
        <v>0</v>
      </c>
    </row>
    <row r="32" spans="5:8" x14ac:dyDescent="0.2">
      <c r="E32" s="4">
        <v>31</v>
      </c>
      <c r="F32" s="10">
        <v>1.6</v>
      </c>
      <c r="G32" s="10"/>
    </row>
    <row r="33" spans="5:7" x14ac:dyDescent="0.2">
      <c r="E33" s="4">
        <v>32</v>
      </c>
      <c r="F33" s="10">
        <v>1.7</v>
      </c>
      <c r="G33" s="10"/>
    </row>
    <row r="34" spans="5:7" x14ac:dyDescent="0.2">
      <c r="E34" s="4">
        <v>33</v>
      </c>
      <c r="F34" s="10">
        <v>0.5</v>
      </c>
      <c r="G34" s="10"/>
    </row>
    <row r="35" spans="5:7" x14ac:dyDescent="0.2">
      <c r="E35" s="4">
        <v>34</v>
      </c>
      <c r="F35" s="10">
        <v>3.3</v>
      </c>
      <c r="G35" s="10"/>
    </row>
    <row r="36" spans="5:7" x14ac:dyDescent="0.2">
      <c r="E36" s="4">
        <v>35</v>
      </c>
      <c r="F36" s="10">
        <v>1.4</v>
      </c>
      <c r="G36" s="10">
        <v>0</v>
      </c>
    </row>
    <row r="37" spans="5:7" x14ac:dyDescent="0.2">
      <c r="E37" s="4">
        <v>36</v>
      </c>
      <c r="F37" s="10">
        <v>0.9</v>
      </c>
      <c r="G37" s="10"/>
    </row>
    <row r="38" spans="5:7" x14ac:dyDescent="0.2">
      <c r="E38" s="4">
        <v>37</v>
      </c>
      <c r="F38" s="10">
        <v>2</v>
      </c>
      <c r="G38" s="10"/>
    </row>
    <row r="39" spans="5:7" x14ac:dyDescent="0.2">
      <c r="E39" s="4">
        <v>38</v>
      </c>
      <c r="F39" s="10">
        <v>3.6</v>
      </c>
      <c r="G39" s="10"/>
    </row>
    <row r="40" spans="5:7" x14ac:dyDescent="0.2">
      <c r="E40" s="4">
        <v>39</v>
      </c>
      <c r="F40" s="10">
        <v>3.6</v>
      </c>
      <c r="G40" s="10"/>
    </row>
    <row r="41" spans="5:7" x14ac:dyDescent="0.2">
      <c r="E41" s="4">
        <v>40</v>
      </c>
      <c r="F41" s="10">
        <v>3.3</v>
      </c>
      <c r="G41" s="10">
        <v>0</v>
      </c>
    </row>
    <row r="42" spans="5:7" x14ac:dyDescent="0.2">
      <c r="E42" s="4">
        <v>41</v>
      </c>
      <c r="F42" s="10">
        <v>1.8</v>
      </c>
      <c r="G42" s="10"/>
    </row>
    <row r="43" spans="5:7" x14ac:dyDescent="0.2">
      <c r="E43" s="4">
        <v>42</v>
      </c>
      <c r="F43" s="10">
        <v>1.3</v>
      </c>
      <c r="G43" s="10"/>
    </row>
    <row r="44" spans="5:7" x14ac:dyDescent="0.2">
      <c r="E44" s="4">
        <v>43</v>
      </c>
      <c r="F44" s="10">
        <v>2.1</v>
      </c>
      <c r="G44" s="10"/>
    </row>
    <row r="45" spans="5:7" x14ac:dyDescent="0.2">
      <c r="E45" s="4">
        <v>44</v>
      </c>
      <c r="F45" s="10">
        <v>1.3</v>
      </c>
      <c r="G45" s="10"/>
    </row>
    <row r="46" spans="5:7" x14ac:dyDescent="0.2">
      <c r="E46" s="4">
        <v>45</v>
      </c>
      <c r="F46" s="10">
        <v>5.7</v>
      </c>
      <c r="G46" s="10">
        <v>0</v>
      </c>
    </row>
    <row r="47" spans="5:7" x14ac:dyDescent="0.2">
      <c r="E47" s="4">
        <v>46</v>
      </c>
      <c r="F47" s="10">
        <v>3.4</v>
      </c>
      <c r="G47" s="10"/>
    </row>
    <row r="48" spans="5:7" x14ac:dyDescent="0.2">
      <c r="E48" s="4">
        <v>47</v>
      </c>
      <c r="F48" s="10">
        <v>1.3</v>
      </c>
      <c r="G48" s="10"/>
    </row>
    <row r="49" spans="5:7" x14ac:dyDescent="0.2">
      <c r="E49" s="4">
        <v>48</v>
      </c>
      <c r="F49" s="10">
        <v>2.4</v>
      </c>
      <c r="G49" s="10"/>
    </row>
    <row r="50" spans="5:7" x14ac:dyDescent="0.2">
      <c r="E50" s="4">
        <v>49</v>
      </c>
      <c r="F50" s="10">
        <v>1.8</v>
      </c>
      <c r="G50" s="10"/>
    </row>
    <row r="51" spans="5:7" x14ac:dyDescent="0.2">
      <c r="E51" s="4">
        <v>50</v>
      </c>
      <c r="F51" s="10">
        <v>3</v>
      </c>
      <c r="G51" s="10">
        <v>0</v>
      </c>
    </row>
    <row r="52" spans="5:7" x14ac:dyDescent="0.2">
      <c r="E52" s="4">
        <v>51</v>
      </c>
      <c r="F52" s="4">
        <v>2.1</v>
      </c>
    </row>
    <row r="53" spans="5:7" x14ac:dyDescent="0.2">
      <c r="E53" s="4">
        <v>52</v>
      </c>
      <c r="F53" s="10">
        <v>2</v>
      </c>
      <c r="G53" s="10"/>
    </row>
    <row r="54" spans="5:7" x14ac:dyDescent="0.2">
      <c r="E54" s="4">
        <v>53</v>
      </c>
      <c r="F54" s="10">
        <v>2.2000000000000002</v>
      </c>
      <c r="G54" s="10"/>
    </row>
    <row r="55" spans="5:7" x14ac:dyDescent="0.2">
      <c r="E55" s="4">
        <v>54</v>
      </c>
      <c r="F55" s="10">
        <v>4</v>
      </c>
      <c r="G55" s="10"/>
    </row>
    <row r="56" spans="5:7" x14ac:dyDescent="0.2">
      <c r="E56" s="4">
        <v>55</v>
      </c>
      <c r="F56" s="10">
        <v>0.9</v>
      </c>
      <c r="G56" s="10">
        <v>0</v>
      </c>
    </row>
    <row r="57" spans="5:7" x14ac:dyDescent="0.2">
      <c r="E57" s="4">
        <v>56</v>
      </c>
      <c r="F57" s="10">
        <v>0.1</v>
      </c>
      <c r="G57" s="10"/>
    </row>
    <row r="58" spans="5:7" x14ac:dyDescent="0.2">
      <c r="E58" s="4">
        <v>57</v>
      </c>
      <c r="F58" s="10">
        <v>0.4</v>
      </c>
      <c r="G58" s="10"/>
    </row>
    <row r="59" spans="5:7" x14ac:dyDescent="0.2">
      <c r="E59" s="4">
        <v>58</v>
      </c>
      <c r="F59" s="10">
        <v>4.0999999999999996</v>
      </c>
      <c r="G59" s="10"/>
    </row>
    <row r="60" spans="5:7" x14ac:dyDescent="0.2">
      <c r="E60" s="4">
        <v>59</v>
      </c>
      <c r="F60" s="10">
        <v>2.2999999999999998</v>
      </c>
      <c r="G60" s="10"/>
    </row>
    <row r="61" spans="5:7" x14ac:dyDescent="0.2">
      <c r="E61" s="4">
        <v>60</v>
      </c>
      <c r="F61" s="10">
        <v>2.6</v>
      </c>
      <c r="G61" s="16">
        <v>0.25</v>
      </c>
    </row>
    <row r="62" spans="5:7" x14ac:dyDescent="0.2">
      <c r="E62" s="4">
        <v>61</v>
      </c>
      <c r="F62" s="10">
        <v>0.9</v>
      </c>
      <c r="G62" s="10"/>
    </row>
    <row r="63" spans="5:7" x14ac:dyDescent="0.2">
      <c r="E63" s="4">
        <v>62</v>
      </c>
      <c r="F63" s="10">
        <v>2.6</v>
      </c>
      <c r="G63" s="10"/>
    </row>
    <row r="64" spans="5:7" x14ac:dyDescent="0.2">
      <c r="E64" s="4">
        <v>63</v>
      </c>
      <c r="F64" s="10">
        <v>2.1</v>
      </c>
      <c r="G64" s="10"/>
    </row>
    <row r="65" spans="5:7" x14ac:dyDescent="0.2">
      <c r="E65" s="4">
        <v>64</v>
      </c>
      <c r="F65" s="10">
        <v>0.4</v>
      </c>
      <c r="G65" s="10"/>
    </row>
    <row r="66" spans="5:7" x14ac:dyDescent="0.2">
      <c r="E66" s="4">
        <v>65</v>
      </c>
      <c r="F66" s="10">
        <v>1.6</v>
      </c>
      <c r="G66" s="10">
        <v>0</v>
      </c>
    </row>
    <row r="67" spans="5:7" x14ac:dyDescent="0.2">
      <c r="E67" s="4">
        <v>66</v>
      </c>
      <c r="F67" s="10">
        <v>0.1</v>
      </c>
      <c r="G67" s="10"/>
    </row>
    <row r="68" spans="5:7" x14ac:dyDescent="0.2">
      <c r="E68" s="4">
        <v>67</v>
      </c>
      <c r="F68" s="4">
        <v>1.9</v>
      </c>
    </row>
    <row r="69" spans="5:7" x14ac:dyDescent="0.2">
      <c r="E69" s="4">
        <v>68</v>
      </c>
      <c r="F69" s="10">
        <v>0.8</v>
      </c>
      <c r="G69" s="10"/>
    </row>
    <row r="70" spans="5:7" x14ac:dyDescent="0.2">
      <c r="E70" s="4">
        <v>69</v>
      </c>
      <c r="F70" s="10">
        <v>2</v>
      </c>
      <c r="G70" s="10"/>
    </row>
    <row r="71" spans="5:7" x14ac:dyDescent="0.2">
      <c r="E71" s="4">
        <v>70</v>
      </c>
      <c r="F71" s="10">
        <v>5.0999999999999996</v>
      </c>
      <c r="G71" s="16">
        <v>0.25</v>
      </c>
    </row>
    <row r="72" spans="5:7" x14ac:dyDescent="0.2">
      <c r="E72" s="4">
        <v>71</v>
      </c>
      <c r="F72" s="10">
        <v>2.7</v>
      </c>
      <c r="G72" s="10"/>
    </row>
    <row r="73" spans="5:7" x14ac:dyDescent="0.2">
      <c r="E73" s="4">
        <v>72</v>
      </c>
      <c r="F73" s="10">
        <v>5.6</v>
      </c>
      <c r="G73" s="10"/>
    </row>
    <row r="74" spans="5:7" x14ac:dyDescent="0.2">
      <c r="E74" s="4">
        <v>73</v>
      </c>
      <c r="F74" s="10">
        <v>3</v>
      </c>
      <c r="G74" s="10"/>
    </row>
    <row r="75" spans="5:7" x14ac:dyDescent="0.2">
      <c r="E75" s="4">
        <v>74</v>
      </c>
      <c r="F75" s="10">
        <v>4.0999999999999996</v>
      </c>
      <c r="G75" s="10"/>
    </row>
    <row r="76" spans="5:7" x14ac:dyDescent="0.2">
      <c r="E76" s="4">
        <v>75</v>
      </c>
      <c r="F76" s="4">
        <v>0.9</v>
      </c>
      <c r="G76" s="4">
        <v>0</v>
      </c>
    </row>
    <row r="77" spans="5:7" x14ac:dyDescent="0.2">
      <c r="E77" s="4">
        <v>76</v>
      </c>
      <c r="F77" s="10">
        <v>1.6</v>
      </c>
      <c r="G77" s="10"/>
    </row>
    <row r="78" spans="5:7" x14ac:dyDescent="0.2">
      <c r="E78" s="4">
        <v>77</v>
      </c>
      <c r="F78" s="10">
        <v>1.4</v>
      </c>
      <c r="G78" s="10"/>
    </row>
    <row r="79" spans="5:7" x14ac:dyDescent="0.2">
      <c r="E79" s="4">
        <v>78</v>
      </c>
      <c r="F79" s="10">
        <v>4.5</v>
      </c>
      <c r="G79" s="10"/>
    </row>
    <row r="80" spans="5:7" x14ac:dyDescent="0.2">
      <c r="E80" s="4">
        <v>79</v>
      </c>
      <c r="F80" s="10">
        <v>3.1</v>
      </c>
      <c r="G80" s="10"/>
    </row>
    <row r="81" spans="5:7" x14ac:dyDescent="0.2">
      <c r="E81" s="4">
        <v>80</v>
      </c>
      <c r="F81" s="10">
        <v>1.8</v>
      </c>
      <c r="G81" s="16">
        <v>0.25</v>
      </c>
    </row>
    <row r="82" spans="5:7" x14ac:dyDescent="0.2">
      <c r="E82" s="4">
        <v>81</v>
      </c>
      <c r="F82" s="10">
        <v>4.0999999999999996</v>
      </c>
      <c r="G82" s="10"/>
    </row>
    <row r="83" spans="5:7" x14ac:dyDescent="0.2">
      <c r="E83" s="4">
        <v>82</v>
      </c>
      <c r="F83" s="10">
        <v>1.7</v>
      </c>
      <c r="G83" s="10"/>
    </row>
    <row r="84" spans="5:7" x14ac:dyDescent="0.2">
      <c r="E84" s="4">
        <v>83</v>
      </c>
      <c r="F84" s="10">
        <v>0.1</v>
      </c>
      <c r="G84" s="10"/>
    </row>
    <row r="85" spans="5:7" x14ac:dyDescent="0.2">
      <c r="E85" s="4">
        <v>84</v>
      </c>
      <c r="F85" s="10">
        <v>1.7</v>
      </c>
      <c r="G85" s="10"/>
    </row>
    <row r="86" spans="5:7" x14ac:dyDescent="0.2">
      <c r="E86" s="4">
        <v>85</v>
      </c>
      <c r="F86" s="10">
        <v>2.8</v>
      </c>
      <c r="G86" s="10">
        <v>0</v>
      </c>
    </row>
    <row r="87" spans="5:7" x14ac:dyDescent="0.2">
      <c r="E87" s="4">
        <v>86</v>
      </c>
      <c r="F87" s="10">
        <v>0.2</v>
      </c>
      <c r="G87" s="10"/>
    </row>
    <row r="88" spans="5:7" x14ac:dyDescent="0.2">
      <c r="E88" s="4">
        <v>87</v>
      </c>
      <c r="F88" s="10">
        <v>1.5</v>
      </c>
      <c r="G88" s="10"/>
    </row>
    <row r="89" spans="5:7" x14ac:dyDescent="0.2">
      <c r="E89" s="4">
        <v>88</v>
      </c>
      <c r="F89" s="10">
        <v>0.8</v>
      </c>
      <c r="G89" s="10"/>
    </row>
    <row r="90" spans="5:7" x14ac:dyDescent="0.2">
      <c r="E90" s="4">
        <v>89</v>
      </c>
      <c r="F90" s="10">
        <v>3.4</v>
      </c>
      <c r="G90" s="10"/>
    </row>
    <row r="91" spans="5:7" x14ac:dyDescent="0.2">
      <c r="E91" s="4">
        <v>90</v>
      </c>
      <c r="F91" s="10">
        <v>1.4</v>
      </c>
      <c r="G91" s="10">
        <v>0</v>
      </c>
    </row>
    <row r="92" spans="5:7" x14ac:dyDescent="0.2">
      <c r="E92" s="4">
        <v>91</v>
      </c>
      <c r="F92" s="10">
        <v>1.7</v>
      </c>
      <c r="G92" s="10"/>
    </row>
    <row r="93" spans="5:7" x14ac:dyDescent="0.2">
      <c r="E93" s="4">
        <v>92</v>
      </c>
      <c r="F93" s="10">
        <v>2.5</v>
      </c>
      <c r="G93" s="10"/>
    </row>
    <row r="94" spans="5:7" x14ac:dyDescent="0.2">
      <c r="E94" s="4">
        <v>93</v>
      </c>
      <c r="F94" s="10">
        <v>3.5</v>
      </c>
      <c r="G94" s="10"/>
    </row>
    <row r="95" spans="5:7" x14ac:dyDescent="0.2">
      <c r="E95" s="4">
        <v>94</v>
      </c>
      <c r="F95" s="10">
        <v>1.3</v>
      </c>
      <c r="G95" s="10"/>
    </row>
    <row r="96" spans="5:7" x14ac:dyDescent="0.2">
      <c r="E96" s="4">
        <v>95</v>
      </c>
      <c r="F96" s="10">
        <v>3.4</v>
      </c>
      <c r="G96" s="10">
        <v>0</v>
      </c>
    </row>
    <row r="97" spans="5:7" x14ac:dyDescent="0.2">
      <c r="E97" s="4">
        <v>96</v>
      </c>
      <c r="F97" s="10">
        <v>1.6</v>
      </c>
      <c r="G97" s="10"/>
    </row>
    <row r="98" spans="5:7" x14ac:dyDescent="0.2">
      <c r="E98" s="4">
        <v>97</v>
      </c>
      <c r="F98" s="10">
        <v>2.7</v>
      </c>
      <c r="G98" s="10"/>
    </row>
    <row r="99" spans="5:7" x14ac:dyDescent="0.2">
      <c r="E99" s="4">
        <v>98</v>
      </c>
      <c r="F99" s="10">
        <v>4.0999999999999996</v>
      </c>
      <c r="G99" s="10"/>
    </row>
    <row r="100" spans="5:7" x14ac:dyDescent="0.2">
      <c r="E100" s="4">
        <v>99</v>
      </c>
      <c r="F100" s="10">
        <v>4.8</v>
      </c>
      <c r="G100" s="10"/>
    </row>
    <row r="101" spans="5:7" x14ac:dyDescent="0.2">
      <c r="E101" s="4">
        <v>100</v>
      </c>
      <c r="F101" s="10">
        <v>1.9</v>
      </c>
      <c r="G101" s="10">
        <v>0</v>
      </c>
    </row>
    <row r="102" spans="5:7" x14ac:dyDescent="0.2">
      <c r="E102" s="11" t="s">
        <v>22</v>
      </c>
      <c r="F102" s="12">
        <f>AVERAGE(F2:F101)</f>
        <v>2.3499999999999996</v>
      </c>
      <c r="G102" s="12">
        <f>AVERAGE(G2:G101)</f>
        <v>0.1</v>
      </c>
    </row>
    <row r="103" spans="5:7" x14ac:dyDescent="0.2">
      <c r="E103" s="11" t="s">
        <v>56</v>
      </c>
      <c r="F103" s="12">
        <f>MAX(F2:F101)</f>
        <v>8</v>
      </c>
      <c r="G103" s="12">
        <f>MAX(G2:G101)</f>
        <v>0.5</v>
      </c>
    </row>
    <row r="104" spans="5:7" x14ac:dyDescent="0.2">
      <c r="E104" s="11" t="s">
        <v>57</v>
      </c>
      <c r="F104" s="12">
        <f>MIN(F2:F101)</f>
        <v>0.1</v>
      </c>
      <c r="G104" s="12">
        <f>MIN(G2:G101)</f>
        <v>0</v>
      </c>
    </row>
    <row r="105" spans="5:7" x14ac:dyDescent="0.2">
      <c r="E105" s="11" t="s">
        <v>69</v>
      </c>
      <c r="F105" s="12">
        <f>MEDIAN(F2:F101)</f>
        <v>2</v>
      </c>
      <c r="G105" s="12">
        <f>MEDIAN(G2:G101)</f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05"/>
  <sheetViews>
    <sheetView workbookViewId="0">
      <pane ySplit="4600"/>
      <selection activeCell="A3" sqref="A3"/>
      <selection pane="bottomLeft" activeCell="G102" sqref="G102:G105"/>
    </sheetView>
  </sheetViews>
  <sheetFormatPr baseColWidth="10" defaultColWidth="8.83203125" defaultRowHeight="15" x14ac:dyDescent="0.2"/>
  <cols>
    <col min="1" max="1" width="7.5" style="4" customWidth="1"/>
    <col min="2" max="6" width="8.83203125" style="4"/>
    <col min="7" max="7" width="5.33203125" style="4" customWidth="1"/>
    <col min="8" max="8" width="7.83203125" customWidth="1"/>
    <col min="9" max="9" width="7" customWidth="1"/>
    <col min="10" max="10" width="7.5" customWidth="1"/>
    <col min="11" max="11" width="7.83203125" customWidth="1"/>
    <col min="12" max="12" width="9.5" customWidth="1"/>
  </cols>
  <sheetData>
    <row r="1" spans="1:12" ht="48" x14ac:dyDescent="0.2">
      <c r="A1" s="2" t="s">
        <v>26</v>
      </c>
      <c r="B1" s="2" t="s">
        <v>7</v>
      </c>
      <c r="C1" s="2" t="s">
        <v>8</v>
      </c>
      <c r="D1" s="2" t="s">
        <v>23</v>
      </c>
      <c r="E1" s="2" t="s">
        <v>24</v>
      </c>
      <c r="F1" s="2" t="s">
        <v>51</v>
      </c>
      <c r="G1" s="2" t="s">
        <v>82</v>
      </c>
      <c r="H1" s="8" t="s">
        <v>75</v>
      </c>
      <c r="I1" s="8" t="s">
        <v>55</v>
      </c>
      <c r="J1" s="8" t="s">
        <v>54</v>
      </c>
      <c r="K1" s="8" t="s">
        <v>70</v>
      </c>
      <c r="L1" s="8" t="s">
        <v>91</v>
      </c>
    </row>
    <row r="2" spans="1:12" x14ac:dyDescent="0.2">
      <c r="A2" s="4" t="s">
        <v>101</v>
      </c>
      <c r="B2" s="4" t="s">
        <v>52</v>
      </c>
      <c r="C2" s="3">
        <v>44147</v>
      </c>
      <c r="D2" s="4" t="s">
        <v>53</v>
      </c>
      <c r="E2" s="4">
        <v>1</v>
      </c>
      <c r="F2" s="10">
        <v>2.1</v>
      </c>
      <c r="G2" s="10"/>
      <c r="H2" s="12">
        <f>F102</f>
        <v>2.3499999999999996</v>
      </c>
      <c r="I2" s="12">
        <f>F103</f>
        <v>8</v>
      </c>
      <c r="J2" s="12">
        <f>F104</f>
        <v>0.1</v>
      </c>
      <c r="K2" s="12">
        <f>F105</f>
        <v>2</v>
      </c>
      <c r="L2" t="s">
        <v>93</v>
      </c>
    </row>
    <row r="3" spans="1:12" x14ac:dyDescent="0.2">
      <c r="C3" s="3"/>
      <c r="E3" s="4">
        <v>2</v>
      </c>
      <c r="F3" s="10">
        <v>1.8</v>
      </c>
      <c r="G3" s="10"/>
    </row>
    <row r="4" spans="1:12" x14ac:dyDescent="0.2">
      <c r="E4" s="4">
        <v>3</v>
      </c>
      <c r="F4" s="10">
        <v>0.5</v>
      </c>
      <c r="G4" s="10"/>
      <c r="L4" t="s">
        <v>71</v>
      </c>
    </row>
    <row r="5" spans="1:12" x14ac:dyDescent="0.2">
      <c r="E5" s="4">
        <v>4</v>
      </c>
      <c r="F5" s="10">
        <v>1.6</v>
      </c>
      <c r="G5" s="10"/>
    </row>
    <row r="6" spans="1:12" x14ac:dyDescent="0.2">
      <c r="E6" s="4">
        <v>5</v>
      </c>
      <c r="F6" s="10">
        <v>0.2</v>
      </c>
      <c r="G6" s="10">
        <v>0.5</v>
      </c>
    </row>
    <row r="7" spans="1:12" x14ac:dyDescent="0.2">
      <c r="E7" s="4">
        <v>6</v>
      </c>
      <c r="F7" s="10">
        <v>7</v>
      </c>
      <c r="G7" s="10"/>
    </row>
    <row r="8" spans="1:12" x14ac:dyDescent="0.2">
      <c r="E8" s="4">
        <v>7</v>
      </c>
      <c r="F8" s="10">
        <v>8</v>
      </c>
      <c r="G8" s="10"/>
    </row>
    <row r="9" spans="1:12" x14ac:dyDescent="0.2">
      <c r="E9" s="4">
        <v>8</v>
      </c>
      <c r="F9" s="10">
        <v>0.4</v>
      </c>
      <c r="G9" s="10"/>
    </row>
    <row r="10" spans="1:12" x14ac:dyDescent="0.2">
      <c r="E10" s="4">
        <v>9</v>
      </c>
      <c r="F10" s="10">
        <v>4.0999999999999996</v>
      </c>
      <c r="G10" s="10"/>
    </row>
    <row r="11" spans="1:12" x14ac:dyDescent="0.2">
      <c r="E11" s="4">
        <v>10</v>
      </c>
      <c r="F11" s="10">
        <v>2.6</v>
      </c>
      <c r="G11" s="10">
        <v>0.5</v>
      </c>
    </row>
    <row r="12" spans="1:12" x14ac:dyDescent="0.2">
      <c r="E12" s="4">
        <v>11</v>
      </c>
      <c r="F12" s="10">
        <v>3.1</v>
      </c>
      <c r="G12" s="10"/>
    </row>
    <row r="13" spans="1:12" x14ac:dyDescent="0.2">
      <c r="E13" s="4">
        <v>12</v>
      </c>
      <c r="F13" s="10">
        <v>3.1</v>
      </c>
      <c r="G13" s="10"/>
    </row>
    <row r="14" spans="1:12" x14ac:dyDescent="0.2">
      <c r="E14" s="4">
        <v>13</v>
      </c>
      <c r="F14" s="10">
        <v>1.4</v>
      </c>
      <c r="G14" s="10"/>
    </row>
    <row r="15" spans="1:12" x14ac:dyDescent="0.2">
      <c r="E15" s="4">
        <v>14</v>
      </c>
      <c r="F15" s="10">
        <v>0.3</v>
      </c>
      <c r="G15" s="10"/>
    </row>
    <row r="16" spans="1:12" x14ac:dyDescent="0.2">
      <c r="E16" s="4">
        <v>15</v>
      </c>
      <c r="F16" s="10">
        <v>1.7</v>
      </c>
      <c r="G16" s="10">
        <v>0</v>
      </c>
    </row>
    <row r="17" spans="5:8" x14ac:dyDescent="0.2">
      <c r="E17" s="4">
        <v>16</v>
      </c>
      <c r="F17" s="10">
        <v>0.4</v>
      </c>
      <c r="G17" s="10"/>
    </row>
    <row r="18" spans="5:8" x14ac:dyDescent="0.2">
      <c r="E18" s="4">
        <v>17</v>
      </c>
      <c r="F18" s="10">
        <v>1.6</v>
      </c>
      <c r="G18" s="10"/>
    </row>
    <row r="19" spans="5:8" x14ac:dyDescent="0.2">
      <c r="E19" s="4">
        <v>18</v>
      </c>
      <c r="F19" s="10">
        <v>2.9</v>
      </c>
      <c r="G19" s="10"/>
    </row>
    <row r="20" spans="5:8" x14ac:dyDescent="0.2">
      <c r="E20" s="4">
        <v>19</v>
      </c>
      <c r="F20" s="10">
        <v>4.7</v>
      </c>
      <c r="G20" s="10"/>
    </row>
    <row r="21" spans="5:8" x14ac:dyDescent="0.2">
      <c r="E21" s="4">
        <v>20</v>
      </c>
      <c r="F21" s="10">
        <v>4.4000000000000004</v>
      </c>
      <c r="G21" s="10">
        <v>0</v>
      </c>
    </row>
    <row r="22" spans="5:8" x14ac:dyDescent="0.2">
      <c r="E22" s="4">
        <v>21</v>
      </c>
      <c r="F22" s="10">
        <v>2.1</v>
      </c>
      <c r="G22" s="10"/>
    </row>
    <row r="23" spans="5:8" x14ac:dyDescent="0.2">
      <c r="E23" s="4">
        <v>22</v>
      </c>
      <c r="F23" s="10">
        <v>4</v>
      </c>
      <c r="G23" s="10"/>
    </row>
    <row r="24" spans="5:8" x14ac:dyDescent="0.2">
      <c r="E24" s="4">
        <v>23</v>
      </c>
      <c r="F24" s="10">
        <v>1.5</v>
      </c>
      <c r="G24" s="10"/>
    </row>
    <row r="25" spans="5:8" x14ac:dyDescent="0.2">
      <c r="E25" s="4">
        <v>24</v>
      </c>
      <c r="F25" s="10">
        <v>4</v>
      </c>
      <c r="G25" s="10"/>
      <c r="H25" s="10"/>
    </row>
    <row r="26" spans="5:8" x14ac:dyDescent="0.2">
      <c r="E26" s="4">
        <v>25</v>
      </c>
      <c r="F26" s="10">
        <v>4.2</v>
      </c>
      <c r="G26" s="10">
        <v>0</v>
      </c>
    </row>
    <row r="27" spans="5:8" x14ac:dyDescent="0.2">
      <c r="E27" s="4">
        <v>26</v>
      </c>
      <c r="F27" s="10">
        <v>1.1000000000000001</v>
      </c>
      <c r="G27" s="10"/>
    </row>
    <row r="28" spans="5:8" x14ac:dyDescent="0.2">
      <c r="E28" s="4">
        <v>27</v>
      </c>
      <c r="F28" s="10">
        <v>1.2</v>
      </c>
      <c r="G28" s="10"/>
    </row>
    <row r="29" spans="5:8" x14ac:dyDescent="0.2">
      <c r="E29" s="4">
        <v>28</v>
      </c>
      <c r="F29" s="10">
        <v>1.2</v>
      </c>
      <c r="G29" s="10"/>
    </row>
    <row r="30" spans="5:8" x14ac:dyDescent="0.2">
      <c r="E30" s="4">
        <v>29</v>
      </c>
      <c r="F30" s="10">
        <v>2.5</v>
      </c>
      <c r="G30" s="10"/>
    </row>
    <row r="31" spans="5:8" x14ac:dyDescent="0.2">
      <c r="E31" s="4">
        <v>30</v>
      </c>
      <c r="F31" s="10">
        <v>3.2</v>
      </c>
      <c r="G31" s="10">
        <v>0.5</v>
      </c>
    </row>
    <row r="32" spans="5:8" x14ac:dyDescent="0.2">
      <c r="E32" s="4">
        <v>31</v>
      </c>
      <c r="F32" s="10">
        <v>1.6</v>
      </c>
      <c r="G32" s="10"/>
    </row>
    <row r="33" spans="5:7" x14ac:dyDescent="0.2">
      <c r="E33" s="4">
        <v>32</v>
      </c>
      <c r="F33" s="10">
        <v>1.7</v>
      </c>
      <c r="G33" s="10"/>
    </row>
    <row r="34" spans="5:7" x14ac:dyDescent="0.2">
      <c r="E34" s="4">
        <v>33</v>
      </c>
      <c r="F34" s="10">
        <v>0.5</v>
      </c>
      <c r="G34" s="10"/>
    </row>
    <row r="35" spans="5:7" x14ac:dyDescent="0.2">
      <c r="E35" s="4">
        <v>34</v>
      </c>
      <c r="F35" s="10">
        <v>3.3</v>
      </c>
      <c r="G35" s="10"/>
    </row>
    <row r="36" spans="5:7" x14ac:dyDescent="0.2">
      <c r="E36" s="4">
        <v>35</v>
      </c>
      <c r="F36" s="10">
        <v>1.4</v>
      </c>
      <c r="G36" s="10">
        <v>0.5</v>
      </c>
    </row>
    <row r="37" spans="5:7" x14ac:dyDescent="0.2">
      <c r="E37" s="4">
        <v>36</v>
      </c>
      <c r="F37" s="10">
        <v>0.9</v>
      </c>
      <c r="G37" s="10"/>
    </row>
    <row r="38" spans="5:7" x14ac:dyDescent="0.2">
      <c r="E38" s="4">
        <v>37</v>
      </c>
      <c r="F38" s="10">
        <v>2</v>
      </c>
      <c r="G38" s="10"/>
    </row>
    <row r="39" spans="5:7" x14ac:dyDescent="0.2">
      <c r="E39" s="4">
        <v>38</v>
      </c>
      <c r="F39" s="10">
        <v>3.6</v>
      </c>
      <c r="G39" s="10"/>
    </row>
    <row r="40" spans="5:7" x14ac:dyDescent="0.2">
      <c r="E40" s="4">
        <v>39</v>
      </c>
      <c r="F40" s="10">
        <v>3.6</v>
      </c>
      <c r="G40" s="10"/>
    </row>
    <row r="41" spans="5:7" x14ac:dyDescent="0.2">
      <c r="E41" s="4">
        <v>40</v>
      </c>
      <c r="F41" s="10">
        <v>3.3</v>
      </c>
      <c r="G41" s="16">
        <v>0.75</v>
      </c>
    </row>
    <row r="42" spans="5:7" x14ac:dyDescent="0.2">
      <c r="E42" s="4">
        <v>41</v>
      </c>
      <c r="F42" s="10">
        <v>1.8</v>
      </c>
      <c r="G42" s="10"/>
    </row>
    <row r="43" spans="5:7" x14ac:dyDescent="0.2">
      <c r="E43" s="4">
        <v>42</v>
      </c>
      <c r="F43" s="10">
        <v>1.3</v>
      </c>
      <c r="G43" s="10"/>
    </row>
    <row r="44" spans="5:7" x14ac:dyDescent="0.2">
      <c r="E44" s="4">
        <v>43</v>
      </c>
      <c r="F44" s="10">
        <v>2.1</v>
      </c>
      <c r="G44" s="10"/>
    </row>
    <row r="45" spans="5:7" x14ac:dyDescent="0.2">
      <c r="E45" s="4">
        <v>44</v>
      </c>
      <c r="F45" s="10">
        <v>1.3</v>
      </c>
      <c r="G45" s="10"/>
    </row>
    <row r="46" spans="5:7" x14ac:dyDescent="0.2">
      <c r="E46" s="4">
        <v>45</v>
      </c>
      <c r="F46" s="10">
        <v>5.7</v>
      </c>
      <c r="G46" s="10">
        <v>0.5</v>
      </c>
    </row>
    <row r="47" spans="5:7" x14ac:dyDescent="0.2">
      <c r="E47" s="4">
        <v>46</v>
      </c>
      <c r="F47" s="10">
        <v>3.4</v>
      </c>
      <c r="G47" s="10"/>
    </row>
    <row r="48" spans="5:7" x14ac:dyDescent="0.2">
      <c r="E48" s="4">
        <v>47</v>
      </c>
      <c r="F48" s="10">
        <v>1.3</v>
      </c>
      <c r="G48" s="10"/>
    </row>
    <row r="49" spans="5:7" x14ac:dyDescent="0.2">
      <c r="E49" s="4">
        <v>48</v>
      </c>
      <c r="F49" s="10">
        <v>2.4</v>
      </c>
      <c r="G49" s="10"/>
    </row>
    <row r="50" spans="5:7" x14ac:dyDescent="0.2">
      <c r="E50" s="4">
        <v>49</v>
      </c>
      <c r="F50" s="10">
        <v>1.8</v>
      </c>
      <c r="G50" s="10"/>
    </row>
    <row r="51" spans="5:7" x14ac:dyDescent="0.2">
      <c r="E51" s="4">
        <v>50</v>
      </c>
      <c r="F51" s="10">
        <v>3</v>
      </c>
      <c r="G51" s="10">
        <v>0</v>
      </c>
    </row>
    <row r="52" spans="5:7" x14ac:dyDescent="0.2">
      <c r="E52" s="4">
        <v>51</v>
      </c>
      <c r="F52" s="4">
        <v>2.1</v>
      </c>
    </row>
    <row r="53" spans="5:7" x14ac:dyDescent="0.2">
      <c r="E53" s="4">
        <v>52</v>
      </c>
      <c r="F53" s="10">
        <v>2</v>
      </c>
      <c r="G53" s="10"/>
    </row>
    <row r="54" spans="5:7" x14ac:dyDescent="0.2">
      <c r="E54" s="4">
        <v>53</v>
      </c>
      <c r="F54" s="10">
        <v>2.2000000000000002</v>
      </c>
      <c r="G54" s="10"/>
    </row>
    <row r="55" spans="5:7" x14ac:dyDescent="0.2">
      <c r="E55" s="4">
        <v>54</v>
      </c>
      <c r="F55" s="10">
        <v>4</v>
      </c>
      <c r="G55" s="10"/>
    </row>
    <row r="56" spans="5:7" x14ac:dyDescent="0.2">
      <c r="E56" s="4">
        <v>55</v>
      </c>
      <c r="F56" s="10">
        <v>0.9</v>
      </c>
      <c r="G56" s="10">
        <v>0</v>
      </c>
    </row>
    <row r="57" spans="5:7" x14ac:dyDescent="0.2">
      <c r="E57" s="4">
        <v>56</v>
      </c>
      <c r="F57" s="10">
        <v>0.1</v>
      </c>
      <c r="G57" s="10"/>
    </row>
    <row r="58" spans="5:7" x14ac:dyDescent="0.2">
      <c r="E58" s="4">
        <v>57</v>
      </c>
      <c r="F58" s="10">
        <v>0.4</v>
      </c>
      <c r="G58" s="10"/>
    </row>
    <row r="59" spans="5:7" x14ac:dyDescent="0.2">
      <c r="E59" s="4">
        <v>58</v>
      </c>
      <c r="F59" s="10">
        <v>4.0999999999999996</v>
      </c>
      <c r="G59" s="10"/>
    </row>
    <row r="60" spans="5:7" x14ac:dyDescent="0.2">
      <c r="E60" s="4">
        <v>59</v>
      </c>
      <c r="F60" s="10">
        <v>2.2999999999999998</v>
      </c>
      <c r="G60" s="10"/>
    </row>
    <row r="61" spans="5:7" x14ac:dyDescent="0.2">
      <c r="E61" s="4">
        <v>60</v>
      </c>
      <c r="F61" s="10">
        <v>2.6</v>
      </c>
      <c r="G61" s="10">
        <v>0</v>
      </c>
    </row>
    <row r="62" spans="5:7" x14ac:dyDescent="0.2">
      <c r="E62" s="4">
        <v>61</v>
      </c>
      <c r="F62" s="10">
        <v>0.9</v>
      </c>
      <c r="G62" s="10"/>
    </row>
    <row r="63" spans="5:7" x14ac:dyDescent="0.2">
      <c r="E63" s="4">
        <v>62</v>
      </c>
      <c r="F63" s="10">
        <v>2.6</v>
      </c>
      <c r="G63" s="10"/>
    </row>
    <row r="64" spans="5:7" x14ac:dyDescent="0.2">
      <c r="E64" s="4">
        <v>63</v>
      </c>
      <c r="F64" s="10">
        <v>2.1</v>
      </c>
      <c r="G64" s="10"/>
    </row>
    <row r="65" spans="5:7" x14ac:dyDescent="0.2">
      <c r="E65" s="4">
        <v>64</v>
      </c>
      <c r="F65" s="10">
        <v>0.4</v>
      </c>
      <c r="G65" s="10"/>
    </row>
    <row r="66" spans="5:7" x14ac:dyDescent="0.2">
      <c r="E66" s="4">
        <v>65</v>
      </c>
      <c r="F66" s="10">
        <v>1.6</v>
      </c>
      <c r="G66" s="10">
        <v>0</v>
      </c>
    </row>
    <row r="67" spans="5:7" x14ac:dyDescent="0.2">
      <c r="E67" s="4">
        <v>66</v>
      </c>
      <c r="F67" s="10">
        <v>0.1</v>
      </c>
      <c r="G67" s="10"/>
    </row>
    <row r="68" spans="5:7" x14ac:dyDescent="0.2">
      <c r="E68" s="4">
        <v>67</v>
      </c>
      <c r="F68" s="4">
        <v>1.9</v>
      </c>
    </row>
    <row r="69" spans="5:7" x14ac:dyDescent="0.2">
      <c r="E69" s="4">
        <v>68</v>
      </c>
      <c r="F69" s="10">
        <v>0.8</v>
      </c>
      <c r="G69" s="10"/>
    </row>
    <row r="70" spans="5:7" x14ac:dyDescent="0.2">
      <c r="E70" s="4">
        <v>69</v>
      </c>
      <c r="F70" s="10">
        <v>2</v>
      </c>
      <c r="G70" s="10"/>
    </row>
    <row r="71" spans="5:7" x14ac:dyDescent="0.2">
      <c r="E71" s="4">
        <v>70</v>
      </c>
      <c r="F71" s="10">
        <v>5.0999999999999996</v>
      </c>
      <c r="G71" s="10">
        <v>0</v>
      </c>
    </row>
    <row r="72" spans="5:7" x14ac:dyDescent="0.2">
      <c r="E72" s="4">
        <v>71</v>
      </c>
      <c r="F72" s="10">
        <v>2.7</v>
      </c>
      <c r="G72" s="10"/>
    </row>
    <row r="73" spans="5:7" x14ac:dyDescent="0.2">
      <c r="E73" s="4">
        <v>72</v>
      </c>
      <c r="F73" s="10">
        <v>5.6</v>
      </c>
      <c r="G73" s="10"/>
    </row>
    <row r="74" spans="5:7" x14ac:dyDescent="0.2">
      <c r="E74" s="4">
        <v>73</v>
      </c>
      <c r="F74" s="10">
        <v>3</v>
      </c>
      <c r="G74" s="10"/>
    </row>
    <row r="75" spans="5:7" x14ac:dyDescent="0.2">
      <c r="E75" s="4">
        <v>74</v>
      </c>
      <c r="F75" s="10">
        <v>4.0999999999999996</v>
      </c>
      <c r="G75" s="10"/>
    </row>
    <row r="76" spans="5:7" x14ac:dyDescent="0.2">
      <c r="E76" s="4">
        <v>75</v>
      </c>
      <c r="F76" s="4">
        <v>0.9</v>
      </c>
      <c r="G76" s="4">
        <v>0</v>
      </c>
    </row>
    <row r="77" spans="5:7" x14ac:dyDescent="0.2">
      <c r="E77" s="4">
        <v>76</v>
      </c>
      <c r="F77" s="10">
        <v>1.6</v>
      </c>
      <c r="G77" s="10"/>
    </row>
    <row r="78" spans="5:7" x14ac:dyDescent="0.2">
      <c r="E78" s="4">
        <v>77</v>
      </c>
      <c r="F78" s="10">
        <v>1.4</v>
      </c>
      <c r="G78" s="10"/>
    </row>
    <row r="79" spans="5:7" x14ac:dyDescent="0.2">
      <c r="E79" s="4">
        <v>78</v>
      </c>
      <c r="F79" s="10">
        <v>4.5</v>
      </c>
      <c r="G79" s="10"/>
    </row>
    <row r="80" spans="5:7" x14ac:dyDescent="0.2">
      <c r="E80" s="4">
        <v>79</v>
      </c>
      <c r="F80" s="10">
        <v>3.1</v>
      </c>
      <c r="G80" s="10"/>
    </row>
    <row r="81" spans="5:7" x14ac:dyDescent="0.2">
      <c r="E81" s="4">
        <v>80</v>
      </c>
      <c r="F81" s="10">
        <v>1.8</v>
      </c>
      <c r="G81" s="10">
        <v>0.5</v>
      </c>
    </row>
    <row r="82" spans="5:7" x14ac:dyDescent="0.2">
      <c r="E82" s="4">
        <v>81</v>
      </c>
      <c r="F82" s="10">
        <v>4.0999999999999996</v>
      </c>
      <c r="G82" s="10"/>
    </row>
    <row r="83" spans="5:7" x14ac:dyDescent="0.2">
      <c r="E83" s="4">
        <v>82</v>
      </c>
      <c r="F83" s="10">
        <v>1.7</v>
      </c>
      <c r="G83" s="10"/>
    </row>
    <row r="84" spans="5:7" x14ac:dyDescent="0.2">
      <c r="E84" s="4">
        <v>83</v>
      </c>
      <c r="F84" s="10">
        <v>0.1</v>
      </c>
      <c r="G84" s="10"/>
    </row>
    <row r="85" spans="5:7" x14ac:dyDescent="0.2">
      <c r="E85" s="4">
        <v>84</v>
      </c>
      <c r="F85" s="10">
        <v>1.7</v>
      </c>
      <c r="G85" s="10"/>
    </row>
    <row r="86" spans="5:7" x14ac:dyDescent="0.2">
      <c r="E86" s="4">
        <v>85</v>
      </c>
      <c r="F86" s="10">
        <v>2.8</v>
      </c>
      <c r="G86" s="10">
        <v>0.5</v>
      </c>
    </row>
    <row r="87" spans="5:7" x14ac:dyDescent="0.2">
      <c r="E87" s="4">
        <v>86</v>
      </c>
      <c r="F87" s="10">
        <v>0.2</v>
      </c>
      <c r="G87" s="10"/>
    </row>
    <row r="88" spans="5:7" x14ac:dyDescent="0.2">
      <c r="E88" s="4">
        <v>87</v>
      </c>
      <c r="F88" s="10">
        <v>1.5</v>
      </c>
      <c r="G88" s="10"/>
    </row>
    <row r="89" spans="5:7" x14ac:dyDescent="0.2">
      <c r="E89" s="4">
        <v>88</v>
      </c>
      <c r="F89" s="10">
        <v>0.8</v>
      </c>
      <c r="G89" s="10"/>
    </row>
    <row r="90" spans="5:7" x14ac:dyDescent="0.2">
      <c r="E90" s="4">
        <v>89</v>
      </c>
      <c r="F90" s="10">
        <v>3.4</v>
      </c>
      <c r="G90" s="10"/>
    </row>
    <row r="91" spans="5:7" x14ac:dyDescent="0.2">
      <c r="E91" s="4">
        <v>90</v>
      </c>
      <c r="F91" s="10">
        <v>1.4</v>
      </c>
      <c r="G91" s="10">
        <v>0</v>
      </c>
    </row>
    <row r="92" spans="5:7" x14ac:dyDescent="0.2">
      <c r="E92" s="4">
        <v>91</v>
      </c>
      <c r="F92" s="10">
        <v>1.7</v>
      </c>
      <c r="G92" s="10"/>
    </row>
    <row r="93" spans="5:7" x14ac:dyDescent="0.2">
      <c r="E93" s="4">
        <v>92</v>
      </c>
      <c r="F93" s="10">
        <v>2.5</v>
      </c>
      <c r="G93" s="10"/>
    </row>
    <row r="94" spans="5:7" x14ac:dyDescent="0.2">
      <c r="E94" s="4">
        <v>93</v>
      </c>
      <c r="F94" s="10">
        <v>3.5</v>
      </c>
      <c r="G94" s="10"/>
    </row>
    <row r="95" spans="5:7" x14ac:dyDescent="0.2">
      <c r="E95" s="4">
        <v>94</v>
      </c>
      <c r="F95" s="10">
        <v>1.3</v>
      </c>
      <c r="G95" s="10"/>
    </row>
    <row r="96" spans="5:7" x14ac:dyDescent="0.2">
      <c r="E96" s="4">
        <v>95</v>
      </c>
      <c r="F96" s="10">
        <v>3.4</v>
      </c>
      <c r="G96" s="16">
        <v>0.25</v>
      </c>
    </row>
    <row r="97" spans="5:7" x14ac:dyDescent="0.2">
      <c r="E97" s="4">
        <v>96</v>
      </c>
      <c r="F97" s="10">
        <v>1.6</v>
      </c>
      <c r="G97" s="10"/>
    </row>
    <row r="98" spans="5:7" x14ac:dyDescent="0.2">
      <c r="E98" s="4">
        <v>97</v>
      </c>
      <c r="F98" s="10">
        <v>2.7</v>
      </c>
      <c r="G98" s="10"/>
    </row>
    <row r="99" spans="5:7" x14ac:dyDescent="0.2">
      <c r="E99" s="4">
        <v>98</v>
      </c>
      <c r="F99" s="10">
        <v>4.0999999999999996</v>
      </c>
      <c r="G99" s="10"/>
    </row>
    <row r="100" spans="5:7" x14ac:dyDescent="0.2">
      <c r="E100" s="4">
        <v>99</v>
      </c>
      <c r="F100" s="10">
        <v>4.8</v>
      </c>
      <c r="G100" s="10"/>
    </row>
    <row r="101" spans="5:7" x14ac:dyDescent="0.2">
      <c r="E101" s="4">
        <v>100</v>
      </c>
      <c r="F101" s="10">
        <v>1.9</v>
      </c>
      <c r="G101" s="10">
        <v>0.5</v>
      </c>
    </row>
    <row r="102" spans="5:7" x14ac:dyDescent="0.2">
      <c r="E102" s="11" t="s">
        <v>22</v>
      </c>
      <c r="F102" s="12">
        <f>AVERAGE(F2:F101)</f>
        <v>2.3499999999999996</v>
      </c>
      <c r="G102" s="17">
        <f>AVERAGE(G2:G101)</f>
        <v>0.25</v>
      </c>
    </row>
    <row r="103" spans="5:7" x14ac:dyDescent="0.2">
      <c r="E103" s="11" t="s">
        <v>56</v>
      </c>
      <c r="F103" s="12">
        <f>MAX(F2:F101)</f>
        <v>8</v>
      </c>
      <c r="G103" s="17">
        <f>MAX(G2:G101)</f>
        <v>0.75</v>
      </c>
    </row>
    <row r="104" spans="5:7" x14ac:dyDescent="0.2">
      <c r="E104" s="11" t="s">
        <v>57</v>
      </c>
      <c r="F104" s="12">
        <f>MIN(F2:F101)</f>
        <v>0.1</v>
      </c>
      <c r="G104" s="17">
        <f>MIN(G2:G101)</f>
        <v>0</v>
      </c>
    </row>
    <row r="105" spans="5:7" x14ac:dyDescent="0.2">
      <c r="E105" s="11" t="s">
        <v>69</v>
      </c>
      <c r="F105" s="12">
        <f>MEDIAN(F2:F101)</f>
        <v>2</v>
      </c>
      <c r="G105" s="17">
        <f>MEDIAN(G2:G101)</f>
        <v>0.125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05"/>
  <sheetViews>
    <sheetView workbookViewId="0">
      <pane ySplit="4760" topLeftCell="A102"/>
      <selection activeCell="A3" sqref="A3"/>
      <selection pane="bottomLeft" activeCell="F102" sqref="F102:G105"/>
    </sheetView>
  </sheetViews>
  <sheetFormatPr baseColWidth="10" defaultColWidth="8.83203125" defaultRowHeight="15" x14ac:dyDescent="0.2"/>
  <cols>
    <col min="1" max="1" width="7.5" style="4" customWidth="1"/>
    <col min="2" max="6" width="8.83203125" style="4"/>
    <col min="7" max="7" width="5" style="4" customWidth="1"/>
    <col min="8" max="8" width="7.1640625" customWidth="1"/>
    <col min="9" max="9" width="7" customWidth="1"/>
    <col min="10" max="10" width="7.5" customWidth="1"/>
    <col min="11" max="11" width="7.83203125" customWidth="1"/>
  </cols>
  <sheetData>
    <row r="1" spans="1:12" ht="48" x14ac:dyDescent="0.2">
      <c r="A1" s="2" t="s">
        <v>26</v>
      </c>
      <c r="B1" s="2" t="s">
        <v>7</v>
      </c>
      <c r="C1" s="2" t="s">
        <v>8</v>
      </c>
      <c r="D1" s="2" t="s">
        <v>23</v>
      </c>
      <c r="E1" s="2" t="s">
        <v>24</v>
      </c>
      <c r="F1" s="2" t="s">
        <v>51</v>
      </c>
      <c r="G1" s="2" t="s">
        <v>82</v>
      </c>
      <c r="H1" s="8" t="s">
        <v>75</v>
      </c>
      <c r="I1" s="8" t="s">
        <v>55</v>
      </c>
      <c r="J1" s="8" t="s">
        <v>54</v>
      </c>
      <c r="K1" s="8" t="s">
        <v>70</v>
      </c>
      <c r="L1" s="8" t="s">
        <v>91</v>
      </c>
    </row>
    <row r="2" spans="1:12" x14ac:dyDescent="0.2">
      <c r="A2" s="4" t="s">
        <v>102</v>
      </c>
      <c r="B2" s="4" t="s">
        <v>52</v>
      </c>
      <c r="C2" s="3">
        <v>44148</v>
      </c>
      <c r="D2" s="4" t="s">
        <v>53</v>
      </c>
      <c r="E2" s="4">
        <v>1</v>
      </c>
      <c r="F2" s="10">
        <v>1.5</v>
      </c>
      <c r="G2" s="10"/>
      <c r="H2" s="12">
        <f>F102</f>
        <v>1.4719999999999993</v>
      </c>
      <c r="I2" s="12">
        <f>F103</f>
        <v>4.0999999999999996</v>
      </c>
      <c r="J2" s="12">
        <f>F104</f>
        <v>0.1</v>
      </c>
      <c r="K2" s="12">
        <f>F105</f>
        <v>1.4</v>
      </c>
      <c r="L2" t="s">
        <v>95</v>
      </c>
    </row>
    <row r="3" spans="1:12" x14ac:dyDescent="0.2">
      <c r="C3" s="3"/>
      <c r="E3" s="4">
        <v>2</v>
      </c>
      <c r="F3" s="10">
        <v>2.2000000000000002</v>
      </c>
      <c r="G3" s="10"/>
    </row>
    <row r="4" spans="1:12" x14ac:dyDescent="0.2">
      <c r="E4" s="4">
        <v>3</v>
      </c>
      <c r="F4" s="10">
        <v>2.9</v>
      </c>
      <c r="G4" s="10"/>
    </row>
    <row r="5" spans="1:12" x14ac:dyDescent="0.2">
      <c r="E5" s="4">
        <v>4</v>
      </c>
      <c r="F5" s="10">
        <v>2</v>
      </c>
      <c r="G5" s="10"/>
    </row>
    <row r="6" spans="1:12" x14ac:dyDescent="0.2">
      <c r="E6" s="4">
        <v>5</v>
      </c>
      <c r="F6" s="10">
        <v>1</v>
      </c>
      <c r="G6" s="10">
        <v>0</v>
      </c>
    </row>
    <row r="7" spans="1:12" x14ac:dyDescent="0.2">
      <c r="E7" s="4">
        <v>6</v>
      </c>
      <c r="F7" s="10">
        <v>1.6</v>
      </c>
      <c r="G7" s="10"/>
    </row>
    <row r="8" spans="1:12" x14ac:dyDescent="0.2">
      <c r="E8" s="4">
        <v>7</v>
      </c>
      <c r="F8" s="10">
        <v>3.2</v>
      </c>
      <c r="G8" s="10"/>
    </row>
    <row r="9" spans="1:12" x14ac:dyDescent="0.2">
      <c r="E9" s="4">
        <v>8</v>
      </c>
      <c r="F9" s="10">
        <v>1.2</v>
      </c>
      <c r="G9" s="10"/>
    </row>
    <row r="10" spans="1:12" x14ac:dyDescent="0.2">
      <c r="E10" s="4">
        <v>9</v>
      </c>
      <c r="F10" s="10">
        <v>2.2000000000000002</v>
      </c>
      <c r="G10" s="10"/>
    </row>
    <row r="11" spans="1:12" x14ac:dyDescent="0.2">
      <c r="E11" s="4">
        <v>10</v>
      </c>
      <c r="F11" s="10">
        <v>1.2</v>
      </c>
      <c r="G11" s="10">
        <v>0</v>
      </c>
    </row>
    <row r="12" spans="1:12" x14ac:dyDescent="0.2">
      <c r="E12" s="4">
        <v>11</v>
      </c>
      <c r="F12" s="10">
        <v>1.1000000000000001</v>
      </c>
      <c r="G12" s="10"/>
    </row>
    <row r="13" spans="1:12" x14ac:dyDescent="0.2">
      <c r="E13" s="4">
        <v>12</v>
      </c>
      <c r="F13" s="10">
        <v>1.4</v>
      </c>
      <c r="G13" s="10"/>
    </row>
    <row r="14" spans="1:12" x14ac:dyDescent="0.2">
      <c r="E14" s="4">
        <v>13</v>
      </c>
      <c r="F14" s="10">
        <v>2.1</v>
      </c>
      <c r="G14" s="10"/>
    </row>
    <row r="15" spans="1:12" x14ac:dyDescent="0.2">
      <c r="E15" s="4">
        <v>14</v>
      </c>
      <c r="F15" s="10">
        <v>1.1000000000000001</v>
      </c>
      <c r="G15" s="10"/>
    </row>
    <row r="16" spans="1:12" x14ac:dyDescent="0.2">
      <c r="E16" s="4">
        <v>15</v>
      </c>
      <c r="F16" s="10">
        <v>1.5</v>
      </c>
      <c r="G16" s="10">
        <v>0</v>
      </c>
    </row>
    <row r="17" spans="5:8" x14ac:dyDescent="0.2">
      <c r="E17" s="4">
        <v>16</v>
      </c>
      <c r="F17" s="10">
        <v>0.5</v>
      </c>
      <c r="G17" s="10"/>
    </row>
    <row r="18" spans="5:8" x14ac:dyDescent="0.2">
      <c r="E18" s="4">
        <v>17</v>
      </c>
      <c r="F18" s="10">
        <v>0.9</v>
      </c>
      <c r="G18" s="10"/>
    </row>
    <row r="19" spans="5:8" x14ac:dyDescent="0.2">
      <c r="E19" s="4">
        <v>18</v>
      </c>
      <c r="F19" s="10">
        <v>0.6</v>
      </c>
      <c r="G19" s="10"/>
    </row>
    <row r="20" spans="5:8" x14ac:dyDescent="0.2">
      <c r="E20" s="4">
        <v>19</v>
      </c>
      <c r="F20" s="10">
        <v>0.5</v>
      </c>
      <c r="G20" s="10"/>
    </row>
    <row r="21" spans="5:8" x14ac:dyDescent="0.2">
      <c r="E21" s="4">
        <v>20</v>
      </c>
      <c r="F21" s="10">
        <v>0.9</v>
      </c>
      <c r="G21" s="10">
        <v>0</v>
      </c>
    </row>
    <row r="22" spans="5:8" x14ac:dyDescent="0.2">
      <c r="E22" s="4">
        <v>21</v>
      </c>
      <c r="F22" s="10">
        <v>0.1</v>
      </c>
      <c r="G22" s="10"/>
    </row>
    <row r="23" spans="5:8" x14ac:dyDescent="0.2">
      <c r="E23" s="4">
        <v>22</v>
      </c>
      <c r="F23" s="10">
        <v>1.7</v>
      </c>
      <c r="G23" s="10"/>
    </row>
    <row r="24" spans="5:8" x14ac:dyDescent="0.2">
      <c r="E24" s="4">
        <v>23</v>
      </c>
      <c r="F24" s="10">
        <v>1.2</v>
      </c>
      <c r="G24" s="10"/>
    </row>
    <row r="25" spans="5:8" x14ac:dyDescent="0.2">
      <c r="E25" s="4">
        <v>24</v>
      </c>
      <c r="F25" s="10">
        <v>2.9</v>
      </c>
      <c r="G25" s="10"/>
      <c r="H25" s="10"/>
    </row>
    <row r="26" spans="5:8" x14ac:dyDescent="0.2">
      <c r="E26" s="4">
        <v>25</v>
      </c>
      <c r="F26" s="10">
        <v>1.1000000000000001</v>
      </c>
      <c r="G26" s="10">
        <v>0</v>
      </c>
    </row>
    <row r="27" spans="5:8" x14ac:dyDescent="0.2">
      <c r="E27" s="4">
        <v>26</v>
      </c>
      <c r="F27" s="10">
        <v>1.9</v>
      </c>
      <c r="G27" s="10"/>
    </row>
    <row r="28" spans="5:8" x14ac:dyDescent="0.2">
      <c r="E28" s="4">
        <v>27</v>
      </c>
      <c r="F28" s="10">
        <v>0.6</v>
      </c>
      <c r="G28" s="10"/>
    </row>
    <row r="29" spans="5:8" x14ac:dyDescent="0.2">
      <c r="E29" s="4">
        <v>28</v>
      </c>
      <c r="F29" s="10">
        <v>0.2</v>
      </c>
      <c r="G29" s="10"/>
    </row>
    <row r="30" spans="5:8" x14ac:dyDescent="0.2">
      <c r="E30" s="4">
        <v>29</v>
      </c>
      <c r="F30" s="10">
        <v>1.2</v>
      </c>
      <c r="G30" s="10"/>
    </row>
    <row r="31" spans="5:8" x14ac:dyDescent="0.2">
      <c r="E31" s="4">
        <v>30</v>
      </c>
      <c r="F31" s="10">
        <v>1.1000000000000001</v>
      </c>
      <c r="G31" s="10">
        <v>0</v>
      </c>
    </row>
    <row r="32" spans="5:8" x14ac:dyDescent="0.2">
      <c r="E32" s="4">
        <v>31</v>
      </c>
      <c r="F32" s="10">
        <v>1.1000000000000001</v>
      </c>
      <c r="G32" s="10"/>
    </row>
    <row r="33" spans="5:7" x14ac:dyDescent="0.2">
      <c r="E33" s="4">
        <v>32</v>
      </c>
      <c r="F33" s="10">
        <v>2.1</v>
      </c>
      <c r="G33" s="10"/>
    </row>
    <row r="34" spans="5:7" x14ac:dyDescent="0.2">
      <c r="E34" s="4">
        <v>33</v>
      </c>
      <c r="F34" s="10">
        <v>0.6</v>
      </c>
      <c r="G34" s="10"/>
    </row>
    <row r="35" spans="5:7" x14ac:dyDescent="0.2">
      <c r="E35" s="4">
        <v>34</v>
      </c>
      <c r="F35" s="10">
        <v>2.1</v>
      </c>
      <c r="G35" s="10"/>
    </row>
    <row r="36" spans="5:7" x14ac:dyDescent="0.2">
      <c r="E36" s="4">
        <v>35</v>
      </c>
      <c r="F36" s="10">
        <v>1.2</v>
      </c>
      <c r="G36" s="10">
        <v>0</v>
      </c>
    </row>
    <row r="37" spans="5:7" x14ac:dyDescent="0.2">
      <c r="E37" s="4">
        <v>36</v>
      </c>
      <c r="F37" s="10">
        <v>0.4</v>
      </c>
      <c r="G37" s="10"/>
    </row>
    <row r="38" spans="5:7" x14ac:dyDescent="0.2">
      <c r="E38" s="4">
        <v>37</v>
      </c>
      <c r="F38" s="10">
        <v>1.2</v>
      </c>
      <c r="G38" s="10"/>
    </row>
    <row r="39" spans="5:7" x14ac:dyDescent="0.2">
      <c r="E39" s="4">
        <v>38</v>
      </c>
      <c r="F39" s="10">
        <v>1.7</v>
      </c>
      <c r="G39" s="10"/>
    </row>
    <row r="40" spans="5:7" x14ac:dyDescent="0.2">
      <c r="E40" s="4">
        <v>39</v>
      </c>
      <c r="F40" s="10">
        <v>1.3</v>
      </c>
      <c r="G40" s="10"/>
    </row>
    <row r="41" spans="5:7" x14ac:dyDescent="0.2">
      <c r="E41" s="4">
        <v>40</v>
      </c>
      <c r="F41" s="10">
        <v>1.3</v>
      </c>
      <c r="G41" s="10">
        <v>0</v>
      </c>
    </row>
    <row r="42" spans="5:7" x14ac:dyDescent="0.2">
      <c r="E42" s="4">
        <v>41</v>
      </c>
      <c r="F42" s="10">
        <v>0.5</v>
      </c>
      <c r="G42" s="10"/>
    </row>
    <row r="43" spans="5:7" x14ac:dyDescent="0.2">
      <c r="E43" s="4">
        <v>42</v>
      </c>
      <c r="F43" s="10">
        <v>1.4</v>
      </c>
      <c r="G43" s="10"/>
    </row>
    <row r="44" spans="5:7" x14ac:dyDescent="0.2">
      <c r="E44" s="4">
        <v>43</v>
      </c>
      <c r="F44" s="10">
        <v>4.0999999999999996</v>
      </c>
      <c r="G44" s="10"/>
    </row>
    <row r="45" spans="5:7" x14ac:dyDescent="0.2">
      <c r="E45" s="4">
        <v>44</v>
      </c>
      <c r="F45" s="10">
        <v>1.8</v>
      </c>
      <c r="G45" s="10"/>
    </row>
    <row r="46" spans="5:7" x14ac:dyDescent="0.2">
      <c r="E46" s="4">
        <v>45</v>
      </c>
      <c r="F46" s="10">
        <v>2.2000000000000002</v>
      </c>
      <c r="G46" s="10">
        <v>0</v>
      </c>
    </row>
    <row r="47" spans="5:7" x14ac:dyDescent="0.2">
      <c r="E47" s="4">
        <v>46</v>
      </c>
      <c r="F47" s="10">
        <v>3</v>
      </c>
      <c r="G47" s="10"/>
    </row>
    <row r="48" spans="5:7" x14ac:dyDescent="0.2">
      <c r="E48" s="4">
        <v>47</v>
      </c>
      <c r="F48" s="10">
        <v>1.6</v>
      </c>
      <c r="G48" s="10"/>
    </row>
    <row r="49" spans="5:7" x14ac:dyDescent="0.2">
      <c r="E49" s="4">
        <v>48</v>
      </c>
      <c r="F49" s="10">
        <v>1.2</v>
      </c>
      <c r="G49" s="10"/>
    </row>
    <row r="50" spans="5:7" x14ac:dyDescent="0.2">
      <c r="E50" s="4">
        <v>49</v>
      </c>
      <c r="F50" s="10">
        <v>1.5</v>
      </c>
      <c r="G50" s="10"/>
    </row>
    <row r="51" spans="5:7" x14ac:dyDescent="0.2">
      <c r="E51" s="4">
        <v>50</v>
      </c>
      <c r="F51" s="10">
        <v>2</v>
      </c>
      <c r="G51" s="10">
        <v>0</v>
      </c>
    </row>
    <row r="52" spans="5:7" x14ac:dyDescent="0.2">
      <c r="E52" s="4">
        <v>51</v>
      </c>
      <c r="F52" s="4">
        <v>0.2</v>
      </c>
    </row>
    <row r="53" spans="5:7" x14ac:dyDescent="0.2">
      <c r="E53" s="4">
        <v>52</v>
      </c>
      <c r="F53" s="10">
        <v>1.2</v>
      </c>
      <c r="G53" s="10"/>
    </row>
    <row r="54" spans="5:7" x14ac:dyDescent="0.2">
      <c r="E54" s="4">
        <v>53</v>
      </c>
      <c r="F54" s="10">
        <v>1.3</v>
      </c>
      <c r="G54" s="10"/>
    </row>
    <row r="55" spans="5:7" x14ac:dyDescent="0.2">
      <c r="E55" s="4">
        <v>54</v>
      </c>
      <c r="F55" s="10">
        <v>3.3</v>
      </c>
      <c r="G55" s="10"/>
    </row>
    <row r="56" spans="5:7" x14ac:dyDescent="0.2">
      <c r="E56" s="4">
        <v>55</v>
      </c>
      <c r="F56" s="10">
        <v>2</v>
      </c>
      <c r="G56" s="10">
        <v>0</v>
      </c>
    </row>
    <row r="57" spans="5:7" x14ac:dyDescent="0.2">
      <c r="E57" s="4">
        <v>56</v>
      </c>
      <c r="F57" s="10">
        <v>2.1</v>
      </c>
      <c r="G57" s="10"/>
    </row>
    <row r="58" spans="5:7" x14ac:dyDescent="0.2">
      <c r="E58" s="4">
        <v>57</v>
      </c>
      <c r="F58" s="10">
        <v>1.2</v>
      </c>
      <c r="G58" s="10"/>
    </row>
    <row r="59" spans="5:7" x14ac:dyDescent="0.2">
      <c r="E59" s="4">
        <v>58</v>
      </c>
      <c r="F59" s="10">
        <v>1.4</v>
      </c>
      <c r="G59" s="10"/>
    </row>
    <row r="60" spans="5:7" x14ac:dyDescent="0.2">
      <c r="E60" s="4">
        <v>59</v>
      </c>
      <c r="F60" s="10">
        <v>1.4</v>
      </c>
      <c r="G60" s="10"/>
    </row>
    <row r="61" spans="5:7" x14ac:dyDescent="0.2">
      <c r="E61" s="4">
        <v>60</v>
      </c>
      <c r="F61" s="10">
        <v>1.5</v>
      </c>
      <c r="G61" s="10">
        <v>0</v>
      </c>
    </row>
    <row r="62" spans="5:7" x14ac:dyDescent="0.2">
      <c r="E62" s="4">
        <v>61</v>
      </c>
      <c r="F62" s="10">
        <v>2</v>
      </c>
      <c r="G62" s="10"/>
    </row>
    <row r="63" spans="5:7" x14ac:dyDescent="0.2">
      <c r="E63" s="4">
        <v>62</v>
      </c>
      <c r="F63" s="10">
        <v>2</v>
      </c>
      <c r="G63" s="10"/>
    </row>
    <row r="64" spans="5:7" x14ac:dyDescent="0.2">
      <c r="E64" s="4">
        <v>63</v>
      </c>
      <c r="F64" s="10">
        <v>1.8</v>
      </c>
      <c r="G64" s="10"/>
    </row>
    <row r="65" spans="5:7" x14ac:dyDescent="0.2">
      <c r="E65" s="4">
        <v>64</v>
      </c>
      <c r="F65" s="10">
        <v>2.8</v>
      </c>
      <c r="G65" s="10"/>
    </row>
    <row r="66" spans="5:7" x14ac:dyDescent="0.2">
      <c r="E66" s="4">
        <v>65</v>
      </c>
      <c r="F66" s="10">
        <v>0.8</v>
      </c>
      <c r="G66" s="10">
        <v>0</v>
      </c>
    </row>
    <row r="67" spans="5:7" x14ac:dyDescent="0.2">
      <c r="E67" s="4">
        <v>66</v>
      </c>
      <c r="F67" s="10">
        <v>0.8</v>
      </c>
      <c r="G67" s="10"/>
    </row>
    <row r="68" spans="5:7" x14ac:dyDescent="0.2">
      <c r="E68" s="4">
        <v>67</v>
      </c>
      <c r="F68" s="4">
        <v>0.7</v>
      </c>
    </row>
    <row r="69" spans="5:7" x14ac:dyDescent="0.2">
      <c r="E69" s="4">
        <v>68</v>
      </c>
      <c r="F69" s="10">
        <v>3</v>
      </c>
      <c r="G69" s="10"/>
    </row>
    <row r="70" spans="5:7" x14ac:dyDescent="0.2">
      <c r="E70" s="4">
        <v>69</v>
      </c>
      <c r="F70" s="10">
        <v>0.3</v>
      </c>
      <c r="G70" s="10"/>
    </row>
    <row r="71" spans="5:7" x14ac:dyDescent="0.2">
      <c r="E71" s="4">
        <v>70</v>
      </c>
      <c r="F71" s="10">
        <v>0.5</v>
      </c>
      <c r="G71" s="10">
        <v>0</v>
      </c>
    </row>
    <row r="72" spans="5:7" x14ac:dyDescent="0.2">
      <c r="E72" s="4">
        <v>71</v>
      </c>
      <c r="F72" s="10">
        <v>1.3</v>
      </c>
      <c r="G72" s="10"/>
    </row>
    <row r="73" spans="5:7" x14ac:dyDescent="0.2">
      <c r="E73" s="4">
        <v>72</v>
      </c>
      <c r="F73" s="10">
        <v>0.6</v>
      </c>
      <c r="G73" s="10"/>
    </row>
    <row r="74" spans="5:7" x14ac:dyDescent="0.2">
      <c r="E74" s="4">
        <v>73</v>
      </c>
      <c r="F74" s="10">
        <v>1.9</v>
      </c>
      <c r="G74" s="10"/>
    </row>
    <row r="75" spans="5:7" x14ac:dyDescent="0.2">
      <c r="E75" s="4">
        <v>74</v>
      </c>
      <c r="F75" s="10">
        <v>0.6</v>
      </c>
      <c r="G75" s="10"/>
    </row>
    <row r="76" spans="5:7" x14ac:dyDescent="0.2">
      <c r="E76" s="4">
        <v>75</v>
      </c>
      <c r="F76" s="4">
        <v>1.6</v>
      </c>
      <c r="G76" s="4">
        <v>0</v>
      </c>
    </row>
    <row r="77" spans="5:7" x14ac:dyDescent="0.2">
      <c r="E77" s="4">
        <v>76</v>
      </c>
      <c r="F77" s="10">
        <v>1.7</v>
      </c>
      <c r="G77" s="10"/>
    </row>
    <row r="78" spans="5:7" x14ac:dyDescent="0.2">
      <c r="E78" s="4">
        <v>77</v>
      </c>
      <c r="F78" s="10">
        <v>1.9</v>
      </c>
      <c r="G78" s="10"/>
    </row>
    <row r="79" spans="5:7" x14ac:dyDescent="0.2">
      <c r="E79" s="4">
        <v>78</v>
      </c>
      <c r="F79" s="10">
        <v>1.6</v>
      </c>
      <c r="G79" s="10"/>
    </row>
    <row r="80" spans="5:7" x14ac:dyDescent="0.2">
      <c r="E80" s="4">
        <v>79</v>
      </c>
      <c r="F80" s="10">
        <v>1.1000000000000001</v>
      </c>
      <c r="G80" s="10"/>
    </row>
    <row r="81" spans="5:7" x14ac:dyDescent="0.2">
      <c r="E81" s="4">
        <v>80</v>
      </c>
      <c r="F81" s="10">
        <v>0.6</v>
      </c>
      <c r="G81" s="10">
        <v>0</v>
      </c>
    </row>
    <row r="82" spans="5:7" x14ac:dyDescent="0.2">
      <c r="E82" s="4">
        <v>81</v>
      </c>
      <c r="F82" s="10">
        <v>2.8</v>
      </c>
      <c r="G82" s="10"/>
    </row>
    <row r="83" spans="5:7" x14ac:dyDescent="0.2">
      <c r="E83" s="4">
        <v>82</v>
      </c>
      <c r="F83" s="10">
        <v>1.1000000000000001</v>
      </c>
      <c r="G83" s="10"/>
    </row>
    <row r="84" spans="5:7" x14ac:dyDescent="0.2">
      <c r="E84" s="4">
        <v>83</v>
      </c>
      <c r="F84" s="10">
        <v>0.9</v>
      </c>
      <c r="G84" s="10"/>
    </row>
    <row r="85" spans="5:7" x14ac:dyDescent="0.2">
      <c r="E85" s="4">
        <v>84</v>
      </c>
      <c r="F85" s="10">
        <v>0.4</v>
      </c>
      <c r="G85" s="10"/>
    </row>
    <row r="86" spans="5:7" x14ac:dyDescent="0.2">
      <c r="E86" s="4">
        <v>85</v>
      </c>
      <c r="F86" s="10">
        <v>1.9</v>
      </c>
      <c r="G86" s="10">
        <v>0</v>
      </c>
    </row>
    <row r="87" spans="5:7" x14ac:dyDescent="0.2">
      <c r="E87" s="4">
        <v>86</v>
      </c>
      <c r="F87" s="10">
        <v>0.4</v>
      </c>
      <c r="G87" s="10"/>
    </row>
    <row r="88" spans="5:7" x14ac:dyDescent="0.2">
      <c r="E88" s="4">
        <v>87</v>
      </c>
      <c r="F88" s="10">
        <v>1.8</v>
      </c>
      <c r="G88" s="10"/>
    </row>
    <row r="89" spans="5:7" x14ac:dyDescent="0.2">
      <c r="E89" s="4">
        <v>88</v>
      </c>
      <c r="F89" s="10">
        <v>2</v>
      </c>
      <c r="G89" s="10"/>
    </row>
    <row r="90" spans="5:7" x14ac:dyDescent="0.2">
      <c r="E90" s="4">
        <v>89</v>
      </c>
      <c r="F90" s="10">
        <v>2</v>
      </c>
      <c r="G90" s="10"/>
    </row>
    <row r="91" spans="5:7" x14ac:dyDescent="0.2">
      <c r="E91" s="4">
        <v>90</v>
      </c>
      <c r="F91" s="10">
        <v>2.2000000000000002</v>
      </c>
      <c r="G91" s="10">
        <v>0</v>
      </c>
    </row>
    <row r="92" spans="5:7" x14ac:dyDescent="0.2">
      <c r="E92" s="4">
        <v>91</v>
      </c>
      <c r="F92" s="10">
        <v>1.5</v>
      </c>
      <c r="G92" s="10"/>
    </row>
    <row r="93" spans="5:7" x14ac:dyDescent="0.2">
      <c r="E93" s="4">
        <v>92</v>
      </c>
      <c r="F93" s="10">
        <v>1.7</v>
      </c>
      <c r="G93" s="10"/>
    </row>
    <row r="94" spans="5:7" x14ac:dyDescent="0.2">
      <c r="E94" s="4">
        <v>93</v>
      </c>
      <c r="F94" s="10">
        <v>0.7</v>
      </c>
      <c r="G94" s="10"/>
    </row>
    <row r="95" spans="5:7" x14ac:dyDescent="0.2">
      <c r="E95" s="4">
        <v>94</v>
      </c>
      <c r="F95" s="10">
        <v>1.5</v>
      </c>
      <c r="G95" s="10"/>
    </row>
    <row r="96" spans="5:7" x14ac:dyDescent="0.2">
      <c r="E96" s="4">
        <v>95</v>
      </c>
      <c r="F96" s="10">
        <v>2</v>
      </c>
      <c r="G96" s="10">
        <v>0</v>
      </c>
    </row>
    <row r="97" spans="5:7" x14ac:dyDescent="0.2">
      <c r="E97" s="4">
        <v>96</v>
      </c>
      <c r="F97" s="10">
        <v>3.2</v>
      </c>
      <c r="G97" s="10"/>
    </row>
    <row r="98" spans="5:7" x14ac:dyDescent="0.2">
      <c r="E98" s="4">
        <v>97</v>
      </c>
      <c r="F98" s="10">
        <v>2.4</v>
      </c>
      <c r="G98" s="10"/>
    </row>
    <row r="99" spans="5:7" x14ac:dyDescent="0.2">
      <c r="E99" s="4">
        <v>98</v>
      </c>
      <c r="F99" s="10">
        <v>0.6</v>
      </c>
      <c r="G99" s="10"/>
    </row>
    <row r="100" spans="5:7" x14ac:dyDescent="0.2">
      <c r="E100" s="4">
        <v>99</v>
      </c>
      <c r="F100" s="10">
        <v>0.5</v>
      </c>
      <c r="G100" s="10"/>
    </row>
    <row r="101" spans="5:7" x14ac:dyDescent="0.2">
      <c r="E101" s="4">
        <v>100</v>
      </c>
      <c r="F101" s="10">
        <v>0.5</v>
      </c>
      <c r="G101" s="10">
        <v>0</v>
      </c>
    </row>
    <row r="102" spans="5:7" x14ac:dyDescent="0.2">
      <c r="E102" s="11" t="s">
        <v>22</v>
      </c>
      <c r="F102" s="12">
        <f>AVERAGE(F2:F101)</f>
        <v>1.4719999999999993</v>
      </c>
      <c r="G102" s="12">
        <f>AVERAGE(G2:G101)</f>
        <v>0</v>
      </c>
    </row>
    <row r="103" spans="5:7" x14ac:dyDescent="0.2">
      <c r="E103" s="11" t="s">
        <v>56</v>
      </c>
      <c r="F103" s="12">
        <f>MAX(F2:F101)</f>
        <v>4.0999999999999996</v>
      </c>
      <c r="G103" s="12">
        <f>MAX(G2:G101)</f>
        <v>0</v>
      </c>
    </row>
    <row r="104" spans="5:7" x14ac:dyDescent="0.2">
      <c r="E104" s="11" t="s">
        <v>57</v>
      </c>
      <c r="F104" s="12">
        <f>MIN(F2:F101)</f>
        <v>0.1</v>
      </c>
      <c r="G104" s="12">
        <f>MIN(G2:G101)</f>
        <v>0</v>
      </c>
    </row>
    <row r="105" spans="5:7" x14ac:dyDescent="0.2">
      <c r="E105" s="11" t="s">
        <v>69</v>
      </c>
      <c r="F105" s="12">
        <f>MEDIAN(F2:F101)</f>
        <v>1.4</v>
      </c>
      <c r="G105" s="12">
        <f>MEDIAN(G2:G101)</f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105"/>
  <sheetViews>
    <sheetView workbookViewId="0">
      <selection activeCell="L4" sqref="L4"/>
    </sheetView>
  </sheetViews>
  <sheetFormatPr baseColWidth="10" defaultColWidth="8.83203125" defaultRowHeight="15" x14ac:dyDescent="0.2"/>
  <cols>
    <col min="1" max="1" width="7.5" style="4" customWidth="1"/>
    <col min="2" max="6" width="8.83203125" style="4"/>
    <col min="7" max="7" width="8.83203125" style="10"/>
    <col min="8" max="8" width="7.1640625" customWidth="1"/>
    <col min="9" max="9" width="7" customWidth="1"/>
    <col min="10" max="10" width="7.5" customWidth="1"/>
    <col min="11" max="11" width="7.83203125" customWidth="1"/>
  </cols>
  <sheetData>
    <row r="1" spans="1:12" ht="48" x14ac:dyDescent="0.2">
      <c r="A1" s="2" t="s">
        <v>26</v>
      </c>
      <c r="B1" s="2" t="s">
        <v>7</v>
      </c>
      <c r="C1" s="2" t="s">
        <v>8</v>
      </c>
      <c r="D1" s="2" t="s">
        <v>23</v>
      </c>
      <c r="E1" s="2" t="s">
        <v>24</v>
      </c>
      <c r="F1" s="2" t="s">
        <v>51</v>
      </c>
      <c r="G1" s="15" t="s">
        <v>82</v>
      </c>
      <c r="H1" s="8" t="s">
        <v>75</v>
      </c>
      <c r="I1" s="8" t="s">
        <v>55</v>
      </c>
      <c r="J1" s="8" t="s">
        <v>54</v>
      </c>
      <c r="K1" s="8" t="s">
        <v>70</v>
      </c>
      <c r="L1" s="8" t="s">
        <v>91</v>
      </c>
    </row>
    <row r="2" spans="1:12" x14ac:dyDescent="0.2">
      <c r="A2" s="4" t="s">
        <v>81</v>
      </c>
      <c r="B2" s="4" t="s">
        <v>52</v>
      </c>
      <c r="C2" s="3">
        <v>44152</v>
      </c>
      <c r="D2" s="4" t="s">
        <v>53</v>
      </c>
      <c r="E2" s="4">
        <v>1</v>
      </c>
      <c r="F2" s="10">
        <v>7.5</v>
      </c>
      <c r="H2" s="12">
        <f>F102</f>
        <v>4.4779999999999998</v>
      </c>
      <c r="I2" s="12">
        <f>F103</f>
        <v>12.6</v>
      </c>
      <c r="J2" s="12">
        <f>F104</f>
        <v>0.5</v>
      </c>
      <c r="K2" s="12">
        <f>F105</f>
        <v>4</v>
      </c>
      <c r="L2" t="s">
        <v>95</v>
      </c>
    </row>
    <row r="3" spans="1:12" x14ac:dyDescent="0.2">
      <c r="C3" s="3"/>
      <c r="E3" s="4">
        <v>2</v>
      </c>
      <c r="F3" s="10">
        <v>3</v>
      </c>
    </row>
    <row r="4" spans="1:12" x14ac:dyDescent="0.2">
      <c r="E4" s="4">
        <v>3</v>
      </c>
      <c r="F4" s="10">
        <v>4</v>
      </c>
    </row>
    <row r="5" spans="1:12" x14ac:dyDescent="0.2">
      <c r="E5" s="4">
        <v>4</v>
      </c>
      <c r="F5" s="10">
        <v>0.5</v>
      </c>
    </row>
    <row r="6" spans="1:12" x14ac:dyDescent="0.2">
      <c r="E6" s="4">
        <v>5</v>
      </c>
      <c r="F6" s="10">
        <v>3.9</v>
      </c>
      <c r="G6" s="10">
        <v>0</v>
      </c>
    </row>
    <row r="7" spans="1:12" x14ac:dyDescent="0.2">
      <c r="E7" s="4">
        <v>6</v>
      </c>
      <c r="F7" s="10">
        <v>1.8</v>
      </c>
    </row>
    <row r="8" spans="1:12" x14ac:dyDescent="0.2">
      <c r="E8" s="4">
        <v>7</v>
      </c>
      <c r="F8" s="10">
        <v>2.1</v>
      </c>
    </row>
    <row r="9" spans="1:12" x14ac:dyDescent="0.2">
      <c r="E9" s="4">
        <v>8</v>
      </c>
      <c r="F9" s="10">
        <v>0.8</v>
      </c>
    </row>
    <row r="10" spans="1:12" x14ac:dyDescent="0.2">
      <c r="E10" s="4">
        <v>9</v>
      </c>
      <c r="F10" s="10">
        <v>2.2000000000000002</v>
      </c>
    </row>
    <row r="11" spans="1:12" x14ac:dyDescent="0.2">
      <c r="E11" s="4">
        <v>10</v>
      </c>
      <c r="F11" s="10">
        <v>1</v>
      </c>
      <c r="G11" s="10">
        <v>0</v>
      </c>
    </row>
    <row r="12" spans="1:12" x14ac:dyDescent="0.2">
      <c r="E12" s="4">
        <v>11</v>
      </c>
      <c r="F12" s="10">
        <v>3.2</v>
      </c>
    </row>
    <row r="13" spans="1:12" x14ac:dyDescent="0.2">
      <c r="E13" s="4">
        <v>12</v>
      </c>
      <c r="F13" s="10">
        <v>5.8</v>
      </c>
    </row>
    <row r="14" spans="1:12" x14ac:dyDescent="0.2">
      <c r="E14" s="4">
        <v>13</v>
      </c>
      <c r="F14" s="10">
        <v>1.2</v>
      </c>
    </row>
    <row r="15" spans="1:12" x14ac:dyDescent="0.2">
      <c r="E15" s="4">
        <v>14</v>
      </c>
      <c r="F15" s="10">
        <v>1.7</v>
      </c>
    </row>
    <row r="16" spans="1:12" x14ac:dyDescent="0.2">
      <c r="E16" s="4">
        <v>15</v>
      </c>
      <c r="F16" s="10">
        <v>4.0999999999999996</v>
      </c>
      <c r="G16" s="10">
        <v>0</v>
      </c>
    </row>
    <row r="17" spans="5:8" x14ac:dyDescent="0.2">
      <c r="E17" s="4">
        <v>16</v>
      </c>
      <c r="F17" s="10">
        <v>10.8</v>
      </c>
    </row>
    <row r="18" spans="5:8" x14ac:dyDescent="0.2">
      <c r="E18" s="4">
        <v>17</v>
      </c>
      <c r="F18" s="10">
        <v>8.1</v>
      </c>
    </row>
    <row r="19" spans="5:8" x14ac:dyDescent="0.2">
      <c r="E19" s="4">
        <v>18</v>
      </c>
      <c r="F19" s="10">
        <v>4.5999999999999996</v>
      </c>
    </row>
    <row r="20" spans="5:8" x14ac:dyDescent="0.2">
      <c r="E20" s="4">
        <v>19</v>
      </c>
      <c r="F20" s="10">
        <v>5.5</v>
      </c>
    </row>
    <row r="21" spans="5:8" x14ac:dyDescent="0.2">
      <c r="E21" s="4">
        <v>20</v>
      </c>
      <c r="F21" s="10">
        <v>4.5</v>
      </c>
      <c r="G21" s="10">
        <v>0.5</v>
      </c>
    </row>
    <row r="22" spans="5:8" x14ac:dyDescent="0.2">
      <c r="E22" s="4">
        <v>21</v>
      </c>
      <c r="F22" s="10">
        <v>2.5</v>
      </c>
    </row>
    <row r="23" spans="5:8" x14ac:dyDescent="0.2">
      <c r="E23" s="4">
        <v>22</v>
      </c>
      <c r="F23" s="10">
        <v>4.8</v>
      </c>
    </row>
    <row r="24" spans="5:8" x14ac:dyDescent="0.2">
      <c r="E24" s="4">
        <v>23</v>
      </c>
      <c r="F24" s="10">
        <v>7.4</v>
      </c>
    </row>
    <row r="25" spans="5:8" x14ac:dyDescent="0.2">
      <c r="E25" s="4">
        <v>24</v>
      </c>
      <c r="F25" s="10">
        <v>9</v>
      </c>
      <c r="H25" s="10"/>
    </row>
    <row r="26" spans="5:8" x14ac:dyDescent="0.2">
      <c r="E26" s="4">
        <v>25</v>
      </c>
      <c r="F26" s="10">
        <v>4.0999999999999996</v>
      </c>
      <c r="G26" s="10">
        <v>0</v>
      </c>
    </row>
    <row r="27" spans="5:8" x14ac:dyDescent="0.2">
      <c r="E27" s="4">
        <v>26</v>
      </c>
      <c r="F27" s="10">
        <v>1.2</v>
      </c>
    </row>
    <row r="28" spans="5:8" x14ac:dyDescent="0.2">
      <c r="E28" s="4">
        <v>27</v>
      </c>
      <c r="F28" s="10">
        <v>1.2</v>
      </c>
    </row>
    <row r="29" spans="5:8" x14ac:dyDescent="0.2">
      <c r="E29" s="4">
        <v>28</v>
      </c>
      <c r="F29" s="10">
        <v>3.9</v>
      </c>
    </row>
    <row r="30" spans="5:8" x14ac:dyDescent="0.2">
      <c r="E30" s="4">
        <v>29</v>
      </c>
      <c r="F30" s="10">
        <v>1.1000000000000001</v>
      </c>
    </row>
    <row r="31" spans="5:8" x14ac:dyDescent="0.2">
      <c r="E31" s="4">
        <v>30</v>
      </c>
      <c r="F31" s="10">
        <v>7.5</v>
      </c>
      <c r="G31" s="10">
        <v>0</v>
      </c>
    </row>
    <row r="32" spans="5:8" x14ac:dyDescent="0.2">
      <c r="E32" s="4">
        <v>31</v>
      </c>
      <c r="F32" s="10">
        <v>5</v>
      </c>
    </row>
    <row r="33" spans="5:7" x14ac:dyDescent="0.2">
      <c r="E33" s="4">
        <v>32</v>
      </c>
      <c r="F33" s="10">
        <v>3</v>
      </c>
    </row>
    <row r="34" spans="5:7" x14ac:dyDescent="0.2">
      <c r="E34" s="4">
        <v>33</v>
      </c>
      <c r="F34" s="10">
        <v>8</v>
      </c>
    </row>
    <row r="35" spans="5:7" x14ac:dyDescent="0.2">
      <c r="E35" s="4">
        <v>34</v>
      </c>
      <c r="F35" s="10">
        <v>6.8</v>
      </c>
    </row>
    <row r="36" spans="5:7" x14ac:dyDescent="0.2">
      <c r="E36" s="4">
        <v>35</v>
      </c>
      <c r="F36" s="10">
        <v>2.2000000000000002</v>
      </c>
      <c r="G36" s="10">
        <v>0</v>
      </c>
    </row>
    <row r="37" spans="5:7" x14ac:dyDescent="0.2">
      <c r="E37" s="4">
        <v>36</v>
      </c>
      <c r="F37" s="10">
        <v>2.7</v>
      </c>
    </row>
    <row r="38" spans="5:7" x14ac:dyDescent="0.2">
      <c r="E38" s="4">
        <v>37</v>
      </c>
      <c r="F38" s="10">
        <v>5.6</v>
      </c>
    </row>
    <row r="39" spans="5:7" x14ac:dyDescent="0.2">
      <c r="E39" s="4">
        <v>38</v>
      </c>
      <c r="F39" s="10">
        <v>2</v>
      </c>
    </row>
    <row r="40" spans="5:7" x14ac:dyDescent="0.2">
      <c r="E40" s="4">
        <v>39</v>
      </c>
      <c r="F40" s="10">
        <v>3.4</v>
      </c>
    </row>
    <row r="41" spans="5:7" x14ac:dyDescent="0.2">
      <c r="E41" s="4">
        <v>40</v>
      </c>
      <c r="F41" s="10">
        <v>5.6</v>
      </c>
      <c r="G41" s="10">
        <v>0</v>
      </c>
    </row>
    <row r="42" spans="5:7" x14ac:dyDescent="0.2">
      <c r="E42" s="4">
        <v>41</v>
      </c>
      <c r="F42" s="10">
        <v>3.6</v>
      </c>
    </row>
    <row r="43" spans="5:7" x14ac:dyDescent="0.2">
      <c r="E43" s="4">
        <v>42</v>
      </c>
      <c r="F43" s="10">
        <v>7.1</v>
      </c>
    </row>
    <row r="44" spans="5:7" x14ac:dyDescent="0.2">
      <c r="E44" s="4">
        <v>43</v>
      </c>
      <c r="F44" s="10">
        <v>2</v>
      </c>
    </row>
    <row r="45" spans="5:7" x14ac:dyDescent="0.2">
      <c r="E45" s="4">
        <v>44</v>
      </c>
      <c r="F45" s="10">
        <v>3.8</v>
      </c>
    </row>
    <row r="46" spans="5:7" x14ac:dyDescent="0.2">
      <c r="E46" s="4">
        <v>45</v>
      </c>
      <c r="F46" s="10">
        <v>3</v>
      </c>
      <c r="G46" s="10">
        <v>0</v>
      </c>
    </row>
    <row r="47" spans="5:7" x14ac:dyDescent="0.2">
      <c r="E47" s="4">
        <v>46</v>
      </c>
      <c r="F47" s="10">
        <v>1</v>
      </c>
    </row>
    <row r="48" spans="5:7" x14ac:dyDescent="0.2">
      <c r="E48" s="4">
        <v>47</v>
      </c>
      <c r="F48" s="10">
        <v>5.7</v>
      </c>
    </row>
    <row r="49" spans="5:7" x14ac:dyDescent="0.2">
      <c r="E49" s="4">
        <v>48</v>
      </c>
      <c r="F49" s="10">
        <v>5</v>
      </c>
    </row>
    <row r="50" spans="5:7" x14ac:dyDescent="0.2">
      <c r="E50" s="4">
        <v>49</v>
      </c>
      <c r="F50" s="10">
        <v>0.8</v>
      </c>
    </row>
    <row r="51" spans="5:7" x14ac:dyDescent="0.2">
      <c r="E51" s="4">
        <v>50</v>
      </c>
      <c r="F51" s="10">
        <v>7</v>
      </c>
      <c r="G51" s="10">
        <v>0</v>
      </c>
    </row>
    <row r="52" spans="5:7" x14ac:dyDescent="0.2">
      <c r="E52" s="4">
        <v>51</v>
      </c>
      <c r="F52" s="4">
        <v>4.5</v>
      </c>
    </row>
    <row r="53" spans="5:7" x14ac:dyDescent="0.2">
      <c r="E53" s="4">
        <v>52</v>
      </c>
      <c r="F53" s="10">
        <v>4.5</v>
      </c>
    </row>
    <row r="54" spans="5:7" x14ac:dyDescent="0.2">
      <c r="E54" s="4">
        <v>53</v>
      </c>
      <c r="F54" s="10">
        <v>3</v>
      </c>
    </row>
    <row r="55" spans="5:7" x14ac:dyDescent="0.2">
      <c r="E55" s="4">
        <v>54</v>
      </c>
      <c r="F55" s="10">
        <v>2.9</v>
      </c>
    </row>
    <row r="56" spans="5:7" x14ac:dyDescent="0.2">
      <c r="E56" s="4">
        <v>55</v>
      </c>
      <c r="F56" s="10">
        <v>3.5</v>
      </c>
      <c r="G56" s="10">
        <v>0</v>
      </c>
    </row>
    <row r="57" spans="5:7" x14ac:dyDescent="0.2">
      <c r="E57" s="4">
        <v>56</v>
      </c>
      <c r="F57" s="10">
        <v>3.9</v>
      </c>
    </row>
    <row r="58" spans="5:7" x14ac:dyDescent="0.2">
      <c r="E58" s="4">
        <v>57</v>
      </c>
      <c r="F58" s="10">
        <v>2.5</v>
      </c>
    </row>
    <row r="59" spans="5:7" x14ac:dyDescent="0.2">
      <c r="E59" s="4">
        <v>58</v>
      </c>
      <c r="F59" s="10">
        <v>4.8</v>
      </c>
    </row>
    <row r="60" spans="5:7" x14ac:dyDescent="0.2">
      <c r="E60" s="4">
        <v>59</v>
      </c>
      <c r="F60" s="10">
        <v>6</v>
      </c>
    </row>
    <row r="61" spans="5:7" x14ac:dyDescent="0.2">
      <c r="E61" s="4">
        <v>60</v>
      </c>
      <c r="F61" s="10">
        <v>2</v>
      </c>
      <c r="G61" s="10">
        <v>0</v>
      </c>
    </row>
    <row r="62" spans="5:7" x14ac:dyDescent="0.2">
      <c r="E62" s="4">
        <v>61</v>
      </c>
      <c r="F62" s="10">
        <v>4.5</v>
      </c>
    </row>
    <row r="63" spans="5:7" x14ac:dyDescent="0.2">
      <c r="E63" s="4">
        <v>62</v>
      </c>
      <c r="F63" s="10">
        <v>12</v>
      </c>
    </row>
    <row r="64" spans="5:7" x14ac:dyDescent="0.2">
      <c r="E64" s="4">
        <v>63</v>
      </c>
      <c r="F64" s="10">
        <v>5.5</v>
      </c>
    </row>
    <row r="65" spans="5:7" x14ac:dyDescent="0.2">
      <c r="E65" s="4">
        <v>64</v>
      </c>
      <c r="F65" s="10">
        <v>2.2000000000000002</v>
      </c>
    </row>
    <row r="66" spans="5:7" x14ac:dyDescent="0.2">
      <c r="E66" s="4">
        <v>65</v>
      </c>
      <c r="F66" s="10">
        <v>3.5</v>
      </c>
      <c r="G66" s="10">
        <v>0.5</v>
      </c>
    </row>
    <row r="67" spans="5:7" x14ac:dyDescent="0.2">
      <c r="E67" s="4">
        <v>66</v>
      </c>
      <c r="F67" s="10">
        <v>5.0999999999999996</v>
      </c>
    </row>
    <row r="68" spans="5:7" x14ac:dyDescent="0.2">
      <c r="E68" s="4">
        <v>67</v>
      </c>
      <c r="F68" s="4">
        <v>4.0999999999999996</v>
      </c>
    </row>
    <row r="69" spans="5:7" x14ac:dyDescent="0.2">
      <c r="E69" s="4">
        <v>68</v>
      </c>
      <c r="F69" s="10">
        <v>4</v>
      </c>
    </row>
    <row r="70" spans="5:7" x14ac:dyDescent="0.2">
      <c r="E70" s="4">
        <v>69</v>
      </c>
      <c r="F70" s="10">
        <v>3.3</v>
      </c>
    </row>
    <row r="71" spans="5:7" x14ac:dyDescent="0.2">
      <c r="E71" s="4">
        <v>70</v>
      </c>
      <c r="F71" s="10">
        <v>10.199999999999999</v>
      </c>
      <c r="G71" s="10">
        <v>0.5</v>
      </c>
    </row>
    <row r="72" spans="5:7" x14ac:dyDescent="0.2">
      <c r="E72" s="4">
        <v>71</v>
      </c>
      <c r="F72" s="10">
        <v>5</v>
      </c>
    </row>
    <row r="73" spans="5:7" x14ac:dyDescent="0.2">
      <c r="E73" s="4">
        <v>72</v>
      </c>
      <c r="F73" s="10">
        <v>4.9000000000000004</v>
      </c>
    </row>
    <row r="74" spans="5:7" x14ac:dyDescent="0.2">
      <c r="E74" s="4">
        <v>73</v>
      </c>
      <c r="F74" s="10">
        <v>1.5</v>
      </c>
    </row>
    <row r="75" spans="5:7" x14ac:dyDescent="0.2">
      <c r="E75" s="4">
        <v>74</v>
      </c>
      <c r="F75" s="10">
        <v>6</v>
      </c>
    </row>
    <row r="76" spans="5:7" x14ac:dyDescent="0.2">
      <c r="E76" s="4">
        <v>75</v>
      </c>
      <c r="F76" s="4">
        <v>8.5</v>
      </c>
      <c r="G76" s="10">
        <v>0</v>
      </c>
    </row>
    <row r="77" spans="5:7" x14ac:dyDescent="0.2">
      <c r="E77" s="4">
        <v>76</v>
      </c>
      <c r="F77" s="10">
        <v>2.6</v>
      </c>
    </row>
    <row r="78" spans="5:7" x14ac:dyDescent="0.2">
      <c r="E78" s="4">
        <v>77</v>
      </c>
      <c r="F78" s="10">
        <v>1.1000000000000001</v>
      </c>
    </row>
    <row r="79" spans="5:7" x14ac:dyDescent="0.2">
      <c r="E79" s="4">
        <v>78</v>
      </c>
      <c r="F79" s="10">
        <v>3.6</v>
      </c>
    </row>
    <row r="80" spans="5:7" x14ac:dyDescent="0.2">
      <c r="E80" s="4">
        <v>79</v>
      </c>
      <c r="F80" s="10">
        <v>5.6</v>
      </c>
    </row>
    <row r="81" spans="5:7" x14ac:dyDescent="0.2">
      <c r="E81" s="4">
        <v>80</v>
      </c>
      <c r="F81" s="10">
        <v>10.5</v>
      </c>
      <c r="G81" s="10">
        <v>0</v>
      </c>
    </row>
    <row r="82" spans="5:7" x14ac:dyDescent="0.2">
      <c r="E82" s="4">
        <v>81</v>
      </c>
      <c r="F82" s="10">
        <v>9.5</v>
      </c>
    </row>
    <row r="83" spans="5:7" x14ac:dyDescent="0.2">
      <c r="E83" s="4">
        <v>82</v>
      </c>
      <c r="F83" s="10">
        <v>3</v>
      </c>
    </row>
    <row r="84" spans="5:7" x14ac:dyDescent="0.2">
      <c r="E84" s="4">
        <v>83</v>
      </c>
      <c r="F84" s="10">
        <v>10.5</v>
      </c>
    </row>
    <row r="85" spans="5:7" x14ac:dyDescent="0.2">
      <c r="E85" s="4">
        <v>84</v>
      </c>
      <c r="F85" s="10">
        <v>10.7</v>
      </c>
    </row>
    <row r="86" spans="5:7" x14ac:dyDescent="0.2">
      <c r="E86" s="4">
        <v>85</v>
      </c>
      <c r="F86" s="10">
        <v>3.9</v>
      </c>
      <c r="G86" s="10">
        <v>0</v>
      </c>
    </row>
    <row r="87" spans="5:7" x14ac:dyDescent="0.2">
      <c r="E87" s="4">
        <v>86</v>
      </c>
      <c r="F87" s="10">
        <v>4.9000000000000004</v>
      </c>
    </row>
    <row r="88" spans="5:7" x14ac:dyDescent="0.2">
      <c r="E88" s="4">
        <v>87</v>
      </c>
      <c r="F88" s="10">
        <v>3.9</v>
      </c>
    </row>
    <row r="89" spans="5:7" x14ac:dyDescent="0.2">
      <c r="E89" s="4">
        <v>88</v>
      </c>
      <c r="F89" s="10">
        <v>2.9</v>
      </c>
    </row>
    <row r="90" spans="5:7" x14ac:dyDescent="0.2">
      <c r="E90" s="4">
        <v>89</v>
      </c>
      <c r="F90" s="10">
        <v>7.1</v>
      </c>
    </row>
    <row r="91" spans="5:7" x14ac:dyDescent="0.2">
      <c r="E91" s="4">
        <v>90</v>
      </c>
      <c r="F91" s="10">
        <v>3</v>
      </c>
      <c r="G91" s="10">
        <v>0</v>
      </c>
    </row>
    <row r="92" spans="5:7" x14ac:dyDescent="0.2">
      <c r="E92" s="4">
        <v>91</v>
      </c>
      <c r="F92" s="10">
        <v>12.6</v>
      </c>
    </row>
    <row r="93" spans="5:7" x14ac:dyDescent="0.2">
      <c r="E93" s="4">
        <v>92</v>
      </c>
      <c r="F93" s="10">
        <v>1.2</v>
      </c>
    </row>
    <row r="94" spans="5:7" x14ac:dyDescent="0.2">
      <c r="E94" s="4">
        <v>93</v>
      </c>
      <c r="F94" s="10">
        <v>5.5</v>
      </c>
    </row>
    <row r="95" spans="5:7" x14ac:dyDescent="0.2">
      <c r="E95" s="4">
        <v>94</v>
      </c>
      <c r="F95" s="10">
        <v>4.5</v>
      </c>
    </row>
    <row r="96" spans="5:7" x14ac:dyDescent="0.2">
      <c r="E96" s="4">
        <v>95</v>
      </c>
      <c r="F96" s="10">
        <v>0.5</v>
      </c>
      <c r="G96" s="10">
        <v>0</v>
      </c>
    </row>
    <row r="97" spans="5:7" x14ac:dyDescent="0.2">
      <c r="E97" s="4">
        <v>96</v>
      </c>
      <c r="F97" s="10">
        <v>4</v>
      </c>
    </row>
    <row r="98" spans="5:7" x14ac:dyDescent="0.2">
      <c r="E98" s="4">
        <v>97</v>
      </c>
      <c r="F98" s="10">
        <v>1.7</v>
      </c>
    </row>
    <row r="99" spans="5:7" x14ac:dyDescent="0.2">
      <c r="E99" s="4">
        <v>98</v>
      </c>
      <c r="F99" s="10">
        <v>3.6</v>
      </c>
    </row>
    <row r="100" spans="5:7" x14ac:dyDescent="0.2">
      <c r="E100" s="4">
        <v>99</v>
      </c>
      <c r="F100" s="10">
        <v>6.9</v>
      </c>
    </row>
    <row r="101" spans="5:7" x14ac:dyDescent="0.2">
      <c r="E101" s="4">
        <v>100</v>
      </c>
      <c r="F101" s="10">
        <v>4.3</v>
      </c>
      <c r="G101" s="10">
        <v>0</v>
      </c>
    </row>
    <row r="102" spans="5:7" x14ac:dyDescent="0.2">
      <c r="E102" s="11" t="s">
        <v>22</v>
      </c>
      <c r="F102" s="12">
        <f>AVERAGE(F2:F101)</f>
        <v>4.4779999999999998</v>
      </c>
      <c r="G102" s="12">
        <f>AVERAGE(G2:G101)</f>
        <v>7.4999999999999997E-2</v>
      </c>
    </row>
    <row r="103" spans="5:7" x14ac:dyDescent="0.2">
      <c r="E103" s="11" t="s">
        <v>56</v>
      </c>
      <c r="F103" s="12">
        <f>MAX(F2:F101)</f>
        <v>12.6</v>
      </c>
      <c r="G103" s="12">
        <f>MAX(G2:G101)</f>
        <v>0.5</v>
      </c>
    </row>
    <row r="104" spans="5:7" x14ac:dyDescent="0.2">
      <c r="E104" s="11" t="s">
        <v>57</v>
      </c>
      <c r="F104" s="12">
        <f>MIN(F2:F101)</f>
        <v>0.5</v>
      </c>
      <c r="G104" s="12">
        <f>MIN(G2:G101)</f>
        <v>0</v>
      </c>
    </row>
    <row r="105" spans="5:7" x14ac:dyDescent="0.2">
      <c r="E105" s="11" t="s">
        <v>69</v>
      </c>
      <c r="F105" s="12">
        <f>MEDIAN(F2:F101)</f>
        <v>4</v>
      </c>
      <c r="G105" s="12">
        <f>MEDIAN(G2:G101)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General Site Info</vt:lpstr>
      <vt:lpstr>General Site Info for Report</vt:lpstr>
      <vt:lpstr>Benthic Invert Data for eDNA</vt:lpstr>
      <vt:lpstr>Water Chemistry Data</vt:lpstr>
      <vt:lpstr>Channel Data</vt:lpstr>
      <vt:lpstr>Site KIT03 Pebble Count</vt:lpstr>
      <vt:lpstr>Site KIT04 Pebble Count</vt:lpstr>
      <vt:lpstr>Site KIT05 Pebble Count</vt:lpstr>
      <vt:lpstr>Site KIT06 Pebble Count</vt:lpstr>
      <vt:lpstr>Site MLT01 Pebble Count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</dc:creator>
  <cp:lastModifiedBy>Kevin Koch</cp:lastModifiedBy>
  <dcterms:created xsi:type="dcterms:W3CDTF">2020-12-07T00:21:15Z</dcterms:created>
  <dcterms:modified xsi:type="dcterms:W3CDTF">2021-04-14T19:44:11Z</dcterms:modified>
</cp:coreProperties>
</file>