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T:\1. Planning\A. Timber Tenures\b. FL A16885 (Kalum TSA)\Operating Agreement\20211101 infosharing\"/>
    </mc:Choice>
  </mc:AlternateContent>
  <xr:revisionPtr revIDLastSave="0" documentId="13_ncr:1_{B5E71865-1823-448C-8BF2-FB4DF6180DC7}" xr6:coauthVersionLast="46" xr6:coauthVersionMax="46" xr10:uidLastSave="{00000000-0000-0000-0000-000000000000}"/>
  <bookViews>
    <workbookView xWindow="-120" yWindow="-120" windowWidth="29040" windowHeight="15840" xr2:uid="{00000000-000D-0000-FFFF-FFFF00000000}"/>
  </bookViews>
  <sheets>
    <sheet name="Kalum_TSA_SSS_shared_Blocks2020" sheetId="1" r:id="rId1"/>
  </sheets>
  <definedNames>
    <definedName name="_xlnm.Database">Kalum_TSA_SSS_shared_Blocks2020!$B$1:$H$21</definedName>
  </definedNames>
  <calcPr calcId="181029"/>
</workbook>
</file>

<file path=xl/calcChain.xml><?xml version="1.0" encoding="utf-8"?>
<calcChain xmlns="http://schemas.openxmlformats.org/spreadsheetml/2006/main">
  <c r="L27" i="1" l="1"/>
  <c r="H27" i="1"/>
  <c r="H10" i="1"/>
  <c r="H8" i="1"/>
  <c r="H9" i="1"/>
  <c r="G12" i="1" l="1"/>
  <c r="G13" i="1"/>
  <c r="G14" i="1"/>
  <c r="G15" i="1"/>
  <c r="G16" i="1"/>
  <c r="G17" i="1"/>
  <c r="G18" i="1"/>
  <c r="G19" i="1"/>
  <c r="G20" i="1"/>
  <c r="G21" i="1"/>
  <c r="G22" i="1"/>
  <c r="G23" i="1"/>
  <c r="G24" i="1"/>
  <c r="G11" i="1"/>
  <c r="F27" i="1" l="1"/>
  <c r="H14" i="1"/>
  <c r="H13" i="1"/>
  <c r="H11" i="1"/>
  <c r="H18" i="1"/>
  <c r="H17" i="1"/>
  <c r="H12" i="1"/>
  <c r="H16" i="1"/>
  <c r="H15" i="1"/>
  <c r="H21" i="1"/>
  <c r="H23" i="1"/>
  <c r="H22" i="1"/>
  <c r="H24" i="1"/>
  <c r="H19" i="1"/>
  <c r="H20" i="1"/>
  <c r="H25" i="1"/>
</calcChain>
</file>

<file path=xl/sharedStrings.xml><?xml version="1.0" encoding="utf-8"?>
<sst xmlns="http://schemas.openxmlformats.org/spreadsheetml/2006/main" count="232" uniqueCount="64">
  <si>
    <t>HELI</t>
  </si>
  <si>
    <t>NO</t>
  </si>
  <si>
    <t>EMS004</t>
  </si>
  <si>
    <t>YES</t>
  </si>
  <si>
    <t>EMS003</t>
  </si>
  <si>
    <t>EMS001</t>
  </si>
  <si>
    <t>EMS008</t>
  </si>
  <si>
    <t>EMS007</t>
  </si>
  <si>
    <t>EMS002</t>
  </si>
  <si>
    <t>EMS006</t>
  </si>
  <si>
    <t>EMS005</t>
  </si>
  <si>
    <t>MIS024</t>
  </si>
  <si>
    <t>MIS027</t>
  </si>
  <si>
    <t>MIS026</t>
  </si>
  <si>
    <t>MIS028</t>
  </si>
  <si>
    <t>EMS009</t>
  </si>
  <si>
    <t>MIS023</t>
  </si>
  <si>
    <t>Volume</t>
  </si>
  <si>
    <t>Date of Last Update:</t>
  </si>
  <si>
    <t>Skeena Sawmills Ltd.</t>
  </si>
  <si>
    <t>Updated by:</t>
  </si>
  <si>
    <t>MD</t>
  </si>
  <si>
    <t>selection logging (heli logging)</t>
  </si>
  <si>
    <t>License</t>
  </si>
  <si>
    <t>TSA/TFL</t>
  </si>
  <si>
    <t>CP</t>
  </si>
  <si>
    <t>"Licencee"</t>
  </si>
  <si>
    <t>Block ID</t>
  </si>
  <si>
    <t>Area (ha)</t>
  </si>
  <si>
    <t>Vol/ha</t>
  </si>
  <si>
    <t xml:space="preserve">General Location </t>
  </si>
  <si>
    <t>Mapsheet (1:20,000)</t>
  </si>
  <si>
    <t>Season (Summer/Winter/All)</t>
  </si>
  <si>
    <t>Projected harvest year</t>
  </si>
  <si>
    <r>
      <t xml:space="preserve">Status         </t>
    </r>
    <r>
      <rPr>
        <sz val="10"/>
        <rFont val="Calibri"/>
        <family val="2"/>
        <scheme val="minor"/>
      </rPr>
      <t>(</t>
    </r>
    <r>
      <rPr>
        <b/>
        <sz val="11"/>
        <rFont val="Calibri"/>
        <family val="2"/>
        <scheme val="minor"/>
      </rPr>
      <t>P</t>
    </r>
    <r>
      <rPr>
        <sz val="10"/>
        <rFont val="Calibri"/>
        <family val="2"/>
        <scheme val="minor"/>
      </rPr>
      <t xml:space="preserve">=Proposed/ </t>
    </r>
    <r>
      <rPr>
        <b/>
        <sz val="11"/>
        <rFont val="Calibri"/>
        <family val="2"/>
        <scheme val="minor"/>
      </rPr>
      <t>R</t>
    </r>
    <r>
      <rPr>
        <sz val="10"/>
        <rFont val="Calibri"/>
        <family val="2"/>
        <scheme val="minor"/>
      </rPr>
      <t xml:space="preserve">=Recce'd/ </t>
    </r>
    <r>
      <rPr>
        <b/>
        <sz val="11"/>
        <rFont val="Calibri"/>
        <family val="2"/>
        <scheme val="minor"/>
      </rPr>
      <t>W</t>
    </r>
    <r>
      <rPr>
        <sz val="10"/>
        <rFont val="Calibri"/>
        <family val="2"/>
        <scheme val="minor"/>
      </rPr>
      <t xml:space="preserve">=Work in Progress/ </t>
    </r>
    <r>
      <rPr>
        <b/>
        <sz val="11"/>
        <rFont val="Calibri"/>
        <family val="2"/>
        <scheme val="minor"/>
      </rPr>
      <t>F</t>
    </r>
    <r>
      <rPr>
        <sz val="10"/>
        <rFont val="Calibri"/>
        <family val="2"/>
        <scheme val="minor"/>
      </rPr>
      <t xml:space="preserve">=Field Marked/ </t>
    </r>
    <r>
      <rPr>
        <b/>
        <sz val="11"/>
        <rFont val="Calibri"/>
        <family val="2"/>
        <scheme val="minor"/>
      </rPr>
      <t>C</t>
    </r>
    <r>
      <rPr>
        <sz val="10"/>
        <rFont val="Calibri"/>
        <family val="2"/>
        <scheme val="minor"/>
      </rPr>
      <t>=Cutting Authority Issued)</t>
    </r>
  </si>
  <si>
    <t>TSA</t>
  </si>
  <si>
    <t>TBA</t>
  </si>
  <si>
    <t>Skeena sawmills</t>
  </si>
  <si>
    <t>HIR005</t>
  </si>
  <si>
    <t>WAT001</t>
  </si>
  <si>
    <t>P</t>
  </si>
  <si>
    <t>R</t>
  </si>
  <si>
    <t>All</t>
  </si>
  <si>
    <t>Wathl ML</t>
  </si>
  <si>
    <t>North Hirsh</t>
  </si>
  <si>
    <t>Miskatla</t>
  </si>
  <si>
    <t>Emsley</t>
  </si>
  <si>
    <t>Total</t>
  </si>
  <si>
    <t>Annual Cut</t>
  </si>
  <si>
    <t>Years of supply</t>
  </si>
  <si>
    <t>103I018</t>
  </si>
  <si>
    <t>103H087</t>
  </si>
  <si>
    <t>103H086</t>
  </si>
  <si>
    <t xml:space="preserve">Note: </t>
  </si>
  <si>
    <t>The Emsley heli selection project is in its intitial planning stages.   Typically large amount of areas are required to be recce'd in order to determine the economic feasibility of helicopter logging</t>
  </si>
  <si>
    <t>BIS007</t>
  </si>
  <si>
    <t>North Bish</t>
  </si>
  <si>
    <t>FL A16885</t>
  </si>
  <si>
    <t>WAT002</t>
  </si>
  <si>
    <t>WAT003</t>
  </si>
  <si>
    <t>F</t>
  </si>
  <si>
    <t>FL A16884</t>
  </si>
  <si>
    <t>EMS010</t>
  </si>
  <si>
    <t>EMS011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</si>
</sst>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_ ;\-#,##0.0\ "/>
    <numFmt numFmtId="167" formatCode="_-* #,##0_-;\-* #,##0_-;_-* &quot;-&quot;??_-;_-@_-"/>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name val="Calibri"/>
      <family val="2"/>
      <scheme val="minor"/>
    </font>
    <font>
      <i/>
      <sz val="10"/>
      <color theme="1"/>
      <name val="Calibri"/>
      <family val="2"/>
      <scheme val="minor"/>
    </font>
    <font>
      <b/>
      <sz val="14"/>
      <color rgb="FFFF0000"/>
      <name val="Calibri"/>
      <family val="2"/>
      <scheme val="minor"/>
    </font>
    <font>
      <b/>
      <sz val="11"/>
      <name val="Calibri"/>
      <family val="2"/>
      <scheme val="minor"/>
    </font>
    <font>
      <sz val="10"/>
      <name val="Calibri"/>
      <family val="2"/>
      <scheme val="minor"/>
    </font>
    <font>
      <sz val="8"/>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auto="1"/>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41">
    <xf numFmtId="0" fontId="0" fillId="0" borderId="0" xfId="0"/>
    <xf numFmtId="1" fontId="0" fillId="0" borderId="0" xfId="0" applyNumberFormat="1"/>
    <xf numFmtId="3" fontId="0" fillId="0" borderId="0" xfId="0" applyNumberFormat="1"/>
    <xf numFmtId="0" fontId="0" fillId="0" borderId="0" xfId="0" applyAlignment="1">
      <alignment horizontal="center" vertical="center"/>
    </xf>
    <xf numFmtId="0" fontId="18" fillId="0" borderId="0" xfId="0" applyFont="1" applyAlignment="1">
      <alignment horizontal="center" vertical="center"/>
    </xf>
    <xf numFmtId="15" fontId="19" fillId="0" borderId="10" xfId="0" applyNumberFormat="1"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19" fillId="0" borderId="11" xfId="0" applyFont="1" applyBorder="1" applyAlignment="1">
      <alignment horizontal="center" vertical="center"/>
    </xf>
    <xf numFmtId="0" fontId="0" fillId="33" borderId="0" xfId="0" applyFill="1" applyAlignment="1">
      <alignment horizontal="center" vertical="center"/>
    </xf>
    <xf numFmtId="0" fontId="0" fillId="0" borderId="12" xfId="0"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4" xfId="0" applyFont="1" applyBorder="1" applyAlignment="1">
      <alignment horizontal="center" vertical="center" wrapText="1"/>
    </xf>
    <xf numFmtId="43" fontId="0" fillId="0" borderId="0" xfId="0" applyNumberFormat="1"/>
    <xf numFmtId="0" fontId="0" fillId="0" borderId="15" xfId="0" applyBorder="1" applyAlignment="1">
      <alignment horizontal="center" vertical="center"/>
    </xf>
    <xf numFmtId="0" fontId="24" fillId="0" borderId="16" xfId="0" applyFont="1" applyBorder="1" applyAlignment="1">
      <alignment horizontal="center" vertical="center"/>
    </xf>
    <xf numFmtId="164" fontId="24" fillId="0" borderId="16" xfId="0" applyNumberFormat="1" applyFont="1" applyBorder="1" applyAlignment="1">
      <alignment horizontal="center" vertical="center"/>
    </xf>
    <xf numFmtId="1" fontId="24" fillId="0" borderId="16" xfId="0" applyNumberFormat="1" applyFont="1" applyBorder="1" applyAlignment="1">
      <alignment horizontal="center" vertical="center"/>
    </xf>
    <xf numFmtId="0" fontId="21" fillId="0" borderId="16" xfId="0" applyFont="1" applyBorder="1" applyAlignment="1">
      <alignment horizontal="center" vertical="center"/>
    </xf>
    <xf numFmtId="0" fontId="24" fillId="0" borderId="17" xfId="0" applyFont="1" applyBorder="1" applyAlignment="1">
      <alignment horizontal="center" vertical="center"/>
    </xf>
    <xf numFmtId="0" fontId="21" fillId="0" borderId="18" xfId="0" applyFont="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4" fillId="0" borderId="21" xfId="0" applyFont="1" applyBorder="1" applyAlignment="1">
      <alignment horizontal="center" vertical="center"/>
    </xf>
    <xf numFmtId="164" fontId="24" fillId="0" borderId="21" xfId="0" applyNumberFormat="1" applyFont="1" applyBorder="1" applyAlignment="1">
      <alignment horizontal="center" vertical="center"/>
    </xf>
    <xf numFmtId="0" fontId="21" fillId="0" borderId="21" xfId="0" applyFont="1" applyBorder="1" applyAlignment="1">
      <alignment horizontal="center" vertical="center"/>
    </xf>
    <xf numFmtId="0" fontId="0" fillId="0" borderId="22" xfId="0" applyBorder="1" applyAlignment="1">
      <alignment horizontal="center" vertical="center"/>
    </xf>
    <xf numFmtId="0" fontId="16" fillId="0" borderId="0" xfId="0" applyFont="1"/>
    <xf numFmtId="0" fontId="24" fillId="33" borderId="16" xfId="0" applyFont="1" applyFill="1" applyBorder="1" applyAlignment="1">
      <alignment horizontal="center" vertical="center"/>
    </xf>
    <xf numFmtId="164" fontId="24" fillId="33" borderId="16" xfId="0" applyNumberFormat="1" applyFont="1" applyFill="1" applyBorder="1" applyAlignment="1">
      <alignment horizontal="center" vertical="center"/>
    </xf>
    <xf numFmtId="1" fontId="24" fillId="33" borderId="16" xfId="0" applyNumberFormat="1" applyFont="1" applyFill="1" applyBorder="1" applyAlignment="1">
      <alignment horizontal="center" vertical="center"/>
    </xf>
    <xf numFmtId="0" fontId="0" fillId="33" borderId="19" xfId="0" applyFill="1" applyBorder="1" applyAlignment="1">
      <alignment horizontal="center" vertical="center"/>
    </xf>
    <xf numFmtId="164" fontId="0" fillId="0" borderId="0" xfId="0" applyNumberFormat="1"/>
    <xf numFmtId="0" fontId="0" fillId="0" borderId="0" xfId="0" applyFill="1" applyBorder="1" applyAlignment="1">
      <alignment horizontal="center" vertical="center"/>
    </xf>
    <xf numFmtId="0" fontId="24" fillId="0" borderId="0" xfId="0" applyFont="1" applyFill="1" applyBorder="1" applyAlignment="1">
      <alignment horizontal="left" vertical="center"/>
    </xf>
    <xf numFmtId="165" fontId="0" fillId="0" borderId="0" xfId="0" applyNumberFormat="1"/>
    <xf numFmtId="0" fontId="0" fillId="0" borderId="0" xfId="0" applyBorder="1" applyAlignment="1">
      <alignment horizontal="center" vertical="center"/>
    </xf>
    <xf numFmtId="167" fontId="24" fillId="0" borderId="16" xfId="42" applyNumberFormat="1" applyFont="1" applyBorder="1" applyAlignment="1">
      <alignment horizontal="center" vertical="center"/>
    </xf>
    <xf numFmtId="167" fontId="24" fillId="33" borderId="16" xfId="42" applyNumberFormat="1" applyFont="1" applyFill="1" applyBorder="1" applyAlignment="1">
      <alignment horizontal="center" vertical="center"/>
    </xf>
    <xf numFmtId="167" fontId="24" fillId="0" borderId="21" xfId="42" applyNumberFormat="1" applyFont="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9"/>
  <sheetViews>
    <sheetView tabSelected="1" workbookViewId="0">
      <selection activeCell="L28" sqref="L28"/>
    </sheetView>
  </sheetViews>
  <sheetFormatPr defaultRowHeight="15" x14ac:dyDescent="0.25"/>
  <cols>
    <col min="4" max="4" width="17.28515625" bestFit="1" customWidth="1"/>
    <col min="5" max="5" width="13.28515625" bestFit="1" customWidth="1"/>
    <col min="6" max="6" width="10.140625" customWidth="1"/>
    <col min="8" max="8" width="11.5703125" bestFit="1" customWidth="1"/>
    <col min="9" max="9" width="16.85546875" customWidth="1"/>
    <col min="10" max="10" width="10.5703125" customWidth="1"/>
    <col min="11" max="11" width="10.7109375" bestFit="1" customWidth="1"/>
    <col min="12" max="12" width="21.28515625" customWidth="1"/>
    <col min="13" max="13" width="14" customWidth="1"/>
    <col min="15" max="15" width="11.5703125" bestFit="1" customWidth="1"/>
  </cols>
  <sheetData>
    <row r="1" spans="1:19" ht="18.75" x14ac:dyDescent="0.25">
      <c r="A1" s="3"/>
      <c r="B1" s="3"/>
      <c r="C1" s="3"/>
      <c r="D1" s="4" t="s">
        <v>18</v>
      </c>
      <c r="E1" s="5">
        <v>44501</v>
      </c>
      <c r="F1" s="5"/>
      <c r="G1" s="6"/>
      <c r="H1" s="3"/>
      <c r="I1" s="7" t="s">
        <v>19</v>
      </c>
      <c r="J1" s="3"/>
      <c r="K1" s="3"/>
      <c r="L1" s="3"/>
      <c r="M1" s="3"/>
    </row>
    <row r="2" spans="1:19" x14ac:dyDescent="0.25">
      <c r="A2" s="3"/>
      <c r="B2" s="3"/>
      <c r="C2" s="3"/>
      <c r="D2" s="4" t="s">
        <v>20</v>
      </c>
      <c r="E2" s="8" t="s">
        <v>21</v>
      </c>
      <c r="F2" s="8"/>
      <c r="G2" s="6"/>
      <c r="H2" s="3"/>
      <c r="I2" s="3"/>
      <c r="J2" s="3"/>
      <c r="K2" s="3"/>
      <c r="L2" s="9" t="s">
        <v>22</v>
      </c>
      <c r="M2" s="3"/>
    </row>
    <row r="3" spans="1:19" ht="15.75" thickBot="1" x14ac:dyDescent="0.3">
      <c r="A3" s="3"/>
      <c r="B3" s="3"/>
      <c r="C3" s="3"/>
      <c r="D3" s="10"/>
      <c r="E3" s="10"/>
      <c r="F3" s="10"/>
      <c r="G3" s="10"/>
      <c r="H3" s="10"/>
      <c r="I3" s="10"/>
      <c r="J3" s="10"/>
      <c r="K3" s="10"/>
      <c r="L3" s="10"/>
      <c r="M3" s="10"/>
    </row>
    <row r="4" spans="1:19" ht="119.25" customHeight="1" x14ac:dyDescent="0.25">
      <c r="A4" s="11" t="s">
        <v>23</v>
      </c>
      <c r="B4" s="12" t="s">
        <v>24</v>
      </c>
      <c r="C4" s="12" t="s">
        <v>25</v>
      </c>
      <c r="D4" s="12" t="s">
        <v>26</v>
      </c>
      <c r="E4" s="12" t="s">
        <v>27</v>
      </c>
      <c r="F4" s="12" t="s">
        <v>28</v>
      </c>
      <c r="G4" s="12" t="s">
        <v>29</v>
      </c>
      <c r="H4" s="12" t="s">
        <v>17</v>
      </c>
      <c r="I4" s="13" t="s">
        <v>30</v>
      </c>
      <c r="J4" s="13" t="s">
        <v>31</v>
      </c>
      <c r="K4" s="13" t="s">
        <v>32</v>
      </c>
      <c r="L4" s="13" t="s">
        <v>33</v>
      </c>
      <c r="M4" s="13" t="s">
        <v>34</v>
      </c>
      <c r="N4" s="21" t="s">
        <v>0</v>
      </c>
    </row>
    <row r="5" spans="1:19" x14ac:dyDescent="0.25">
      <c r="A5" s="15" t="s">
        <v>57</v>
      </c>
      <c r="B5" s="16" t="s">
        <v>35</v>
      </c>
      <c r="C5" s="16">
        <v>40</v>
      </c>
      <c r="D5" s="16" t="s">
        <v>37</v>
      </c>
      <c r="E5" s="16" t="s">
        <v>39</v>
      </c>
      <c r="F5" s="17">
        <v>23.2</v>
      </c>
      <c r="G5" s="18">
        <v>462</v>
      </c>
      <c r="H5" s="38">
        <v>10727</v>
      </c>
      <c r="I5" s="16" t="s">
        <v>43</v>
      </c>
      <c r="J5" s="16" t="s">
        <v>50</v>
      </c>
      <c r="K5" s="16" t="s">
        <v>42</v>
      </c>
      <c r="L5" s="20">
        <v>2022</v>
      </c>
      <c r="M5" s="19" t="s">
        <v>60</v>
      </c>
      <c r="N5" s="22" t="s">
        <v>1</v>
      </c>
    </row>
    <row r="6" spans="1:19" x14ac:dyDescent="0.25">
      <c r="A6" s="15" t="s">
        <v>57</v>
      </c>
      <c r="B6" s="16" t="s">
        <v>35</v>
      </c>
      <c r="C6" s="16">
        <v>40</v>
      </c>
      <c r="D6" s="16" t="s">
        <v>37</v>
      </c>
      <c r="E6" s="16" t="s">
        <v>58</v>
      </c>
      <c r="F6" s="17">
        <v>24.6</v>
      </c>
      <c r="G6" s="18">
        <v>351</v>
      </c>
      <c r="H6" s="38">
        <v>8635</v>
      </c>
      <c r="I6" s="16" t="s">
        <v>43</v>
      </c>
      <c r="J6" s="16" t="s">
        <v>50</v>
      </c>
      <c r="K6" s="16" t="s">
        <v>42</v>
      </c>
      <c r="L6" s="20">
        <v>2022</v>
      </c>
      <c r="M6" s="19" t="s">
        <v>60</v>
      </c>
      <c r="N6" s="22" t="s">
        <v>1</v>
      </c>
    </row>
    <row r="7" spans="1:19" x14ac:dyDescent="0.25">
      <c r="A7" s="15" t="s">
        <v>57</v>
      </c>
      <c r="B7" s="16" t="s">
        <v>35</v>
      </c>
      <c r="C7" s="16">
        <v>40</v>
      </c>
      <c r="D7" s="16" t="s">
        <v>37</v>
      </c>
      <c r="E7" s="16" t="s">
        <v>59</v>
      </c>
      <c r="F7" s="17">
        <v>15.2</v>
      </c>
      <c r="G7" s="18">
        <v>518</v>
      </c>
      <c r="H7" s="38">
        <v>7873</v>
      </c>
      <c r="I7" s="16" t="s">
        <v>43</v>
      </c>
      <c r="J7" s="16" t="s">
        <v>50</v>
      </c>
      <c r="K7" s="16" t="s">
        <v>42</v>
      </c>
      <c r="L7" s="20">
        <v>2022</v>
      </c>
      <c r="M7" s="19" t="s">
        <v>60</v>
      </c>
      <c r="N7" s="22" t="s">
        <v>1</v>
      </c>
    </row>
    <row r="8" spans="1:19" x14ac:dyDescent="0.25">
      <c r="A8" s="15" t="s">
        <v>57</v>
      </c>
      <c r="B8" s="16" t="s">
        <v>35</v>
      </c>
      <c r="C8" s="16" t="s">
        <v>36</v>
      </c>
      <c r="D8" s="16" t="s">
        <v>37</v>
      </c>
      <c r="E8" s="16" t="s">
        <v>55</v>
      </c>
      <c r="F8" s="17">
        <v>55.5</v>
      </c>
      <c r="G8" s="18">
        <v>484</v>
      </c>
      <c r="H8" s="38">
        <f>F8*G8</f>
        <v>26862</v>
      </c>
      <c r="I8" s="16" t="s">
        <v>56</v>
      </c>
      <c r="J8" s="16" t="s">
        <v>51</v>
      </c>
      <c r="K8" s="16" t="s">
        <v>42</v>
      </c>
      <c r="L8" s="20">
        <v>2023</v>
      </c>
      <c r="M8" s="19" t="s">
        <v>60</v>
      </c>
      <c r="N8" s="22" t="s">
        <v>1</v>
      </c>
    </row>
    <row r="9" spans="1:19" x14ac:dyDescent="0.25">
      <c r="A9" s="15" t="s">
        <v>61</v>
      </c>
      <c r="B9" s="16" t="s">
        <v>35</v>
      </c>
      <c r="C9" s="16" t="s">
        <v>36</v>
      </c>
      <c r="D9" s="16" t="s">
        <v>37</v>
      </c>
      <c r="E9" s="16" t="s">
        <v>62</v>
      </c>
      <c r="F9" s="17">
        <v>25.4</v>
      </c>
      <c r="G9" s="18">
        <v>500</v>
      </c>
      <c r="H9" s="38">
        <f>F9*G9</f>
        <v>12700</v>
      </c>
      <c r="I9" s="16" t="s">
        <v>46</v>
      </c>
      <c r="J9" s="16" t="s">
        <v>51</v>
      </c>
      <c r="K9" s="16" t="s">
        <v>42</v>
      </c>
      <c r="L9" s="20">
        <v>2024</v>
      </c>
      <c r="M9" s="19" t="s">
        <v>60</v>
      </c>
      <c r="N9" s="22" t="s">
        <v>1</v>
      </c>
    </row>
    <row r="10" spans="1:19" x14ac:dyDescent="0.25">
      <c r="A10" s="15" t="s">
        <v>57</v>
      </c>
      <c r="B10" s="16" t="s">
        <v>35</v>
      </c>
      <c r="C10" s="16" t="s">
        <v>36</v>
      </c>
      <c r="D10" s="16" t="s">
        <v>37</v>
      </c>
      <c r="E10" s="16" t="s">
        <v>63</v>
      </c>
      <c r="F10" s="17">
        <v>9.9</v>
      </c>
      <c r="G10" s="18">
        <v>400</v>
      </c>
      <c r="H10" s="38">
        <f>F10*G10</f>
        <v>3960</v>
      </c>
      <c r="I10" s="16" t="s">
        <v>46</v>
      </c>
      <c r="J10" s="16" t="s">
        <v>51</v>
      </c>
      <c r="K10" s="16" t="s">
        <v>42</v>
      </c>
      <c r="L10" s="20">
        <v>2024</v>
      </c>
      <c r="M10" s="19" t="s">
        <v>40</v>
      </c>
      <c r="N10" s="22" t="s">
        <v>1</v>
      </c>
    </row>
    <row r="11" spans="1:19" x14ac:dyDescent="0.25">
      <c r="A11" s="15" t="s">
        <v>57</v>
      </c>
      <c r="B11" s="16" t="s">
        <v>35</v>
      </c>
      <c r="C11" s="16" t="s">
        <v>36</v>
      </c>
      <c r="D11" s="16" t="s">
        <v>37</v>
      </c>
      <c r="E11" s="29" t="s">
        <v>5</v>
      </c>
      <c r="F11" s="30">
        <v>64.900000000000006</v>
      </c>
      <c r="G11" s="31">
        <f>0.15*425</f>
        <v>63.75</v>
      </c>
      <c r="H11" s="39">
        <f t="shared" ref="H11:H25" si="0">F11*G11</f>
        <v>4137.375</v>
      </c>
      <c r="I11" s="16" t="s">
        <v>46</v>
      </c>
      <c r="J11" s="16" t="s">
        <v>51</v>
      </c>
      <c r="K11" s="16" t="s">
        <v>42</v>
      </c>
      <c r="L11" s="16">
        <v>2024</v>
      </c>
      <c r="M11" s="19" t="s">
        <v>40</v>
      </c>
      <c r="N11" s="32" t="s">
        <v>3</v>
      </c>
    </row>
    <row r="12" spans="1:19" x14ac:dyDescent="0.25">
      <c r="A12" s="15" t="s">
        <v>57</v>
      </c>
      <c r="B12" s="16" t="s">
        <v>35</v>
      </c>
      <c r="C12" s="16" t="s">
        <v>36</v>
      </c>
      <c r="D12" s="16" t="s">
        <v>37</v>
      </c>
      <c r="E12" s="29" t="s">
        <v>8</v>
      </c>
      <c r="F12" s="30">
        <v>84.1</v>
      </c>
      <c r="G12" s="31">
        <f t="shared" ref="G12:G24" si="1">0.15*425</f>
        <v>63.75</v>
      </c>
      <c r="H12" s="39">
        <f t="shared" si="0"/>
        <v>5361.375</v>
      </c>
      <c r="I12" s="16" t="s">
        <v>46</v>
      </c>
      <c r="J12" s="16" t="s">
        <v>52</v>
      </c>
      <c r="K12" s="16" t="s">
        <v>42</v>
      </c>
      <c r="L12" s="20">
        <v>2024</v>
      </c>
      <c r="M12" s="19" t="s">
        <v>40</v>
      </c>
      <c r="N12" s="32" t="s">
        <v>3</v>
      </c>
    </row>
    <row r="13" spans="1:19" x14ac:dyDescent="0.25">
      <c r="A13" s="15" t="s">
        <v>57</v>
      </c>
      <c r="B13" s="16" t="s">
        <v>35</v>
      </c>
      <c r="C13" s="16" t="s">
        <v>36</v>
      </c>
      <c r="D13" s="16" t="s">
        <v>37</v>
      </c>
      <c r="E13" s="29" t="s">
        <v>4</v>
      </c>
      <c r="F13" s="30">
        <v>84.3</v>
      </c>
      <c r="G13" s="31">
        <f t="shared" si="1"/>
        <v>63.75</v>
      </c>
      <c r="H13" s="39">
        <f t="shared" si="0"/>
        <v>5374.125</v>
      </c>
      <c r="I13" s="16" t="s">
        <v>46</v>
      </c>
      <c r="J13" s="16" t="s">
        <v>52</v>
      </c>
      <c r="K13" s="16" t="s">
        <v>42</v>
      </c>
      <c r="L13" s="16">
        <v>2024</v>
      </c>
      <c r="M13" s="19" t="s">
        <v>40</v>
      </c>
      <c r="N13" s="32" t="s">
        <v>3</v>
      </c>
      <c r="S13" s="2"/>
    </row>
    <row r="14" spans="1:19" x14ac:dyDescent="0.25">
      <c r="A14" s="15" t="s">
        <v>57</v>
      </c>
      <c r="B14" s="16" t="s">
        <v>35</v>
      </c>
      <c r="C14" s="16" t="s">
        <v>36</v>
      </c>
      <c r="D14" s="16" t="s">
        <v>37</v>
      </c>
      <c r="E14" s="29" t="s">
        <v>2</v>
      </c>
      <c r="F14" s="30">
        <v>74.099999999999994</v>
      </c>
      <c r="G14" s="31">
        <f t="shared" si="1"/>
        <v>63.75</v>
      </c>
      <c r="H14" s="39">
        <f t="shared" si="0"/>
        <v>4723.875</v>
      </c>
      <c r="I14" s="16" t="s">
        <v>46</v>
      </c>
      <c r="J14" s="16" t="s">
        <v>52</v>
      </c>
      <c r="K14" s="16" t="s">
        <v>42</v>
      </c>
      <c r="L14" s="20">
        <v>2024</v>
      </c>
      <c r="M14" s="19" t="s">
        <v>40</v>
      </c>
      <c r="N14" s="32" t="s">
        <v>3</v>
      </c>
      <c r="R14" s="1"/>
      <c r="S14" s="2"/>
    </row>
    <row r="15" spans="1:19" x14ac:dyDescent="0.25">
      <c r="A15" s="15" t="s">
        <v>57</v>
      </c>
      <c r="B15" s="16" t="s">
        <v>35</v>
      </c>
      <c r="C15" s="16" t="s">
        <v>36</v>
      </c>
      <c r="D15" s="16" t="s">
        <v>37</v>
      </c>
      <c r="E15" s="29" t="s">
        <v>10</v>
      </c>
      <c r="F15" s="30">
        <v>44.8</v>
      </c>
      <c r="G15" s="31">
        <f t="shared" si="1"/>
        <v>63.75</v>
      </c>
      <c r="H15" s="39">
        <f t="shared" si="0"/>
        <v>2856</v>
      </c>
      <c r="I15" s="16" t="s">
        <v>46</v>
      </c>
      <c r="J15" s="16" t="s">
        <v>52</v>
      </c>
      <c r="K15" s="16" t="s">
        <v>42</v>
      </c>
      <c r="L15" s="16">
        <v>2024</v>
      </c>
      <c r="M15" s="19" t="s">
        <v>40</v>
      </c>
      <c r="N15" s="32" t="s">
        <v>3</v>
      </c>
      <c r="R15" s="1"/>
      <c r="S15" s="2"/>
    </row>
    <row r="16" spans="1:19" x14ac:dyDescent="0.25">
      <c r="A16" s="15" t="s">
        <v>57</v>
      </c>
      <c r="B16" s="16" t="s">
        <v>35</v>
      </c>
      <c r="C16" s="16" t="s">
        <v>36</v>
      </c>
      <c r="D16" s="16" t="s">
        <v>37</v>
      </c>
      <c r="E16" s="29" t="s">
        <v>9</v>
      </c>
      <c r="F16" s="30">
        <v>9.1999999999999993</v>
      </c>
      <c r="G16" s="31">
        <f t="shared" si="1"/>
        <v>63.75</v>
      </c>
      <c r="H16" s="39">
        <f t="shared" si="0"/>
        <v>586.5</v>
      </c>
      <c r="I16" s="16" t="s">
        <v>46</v>
      </c>
      <c r="J16" s="16" t="s">
        <v>52</v>
      </c>
      <c r="K16" s="16" t="s">
        <v>42</v>
      </c>
      <c r="L16" s="20">
        <v>2024</v>
      </c>
      <c r="M16" s="19" t="s">
        <v>40</v>
      </c>
      <c r="N16" s="32" t="s">
        <v>3</v>
      </c>
    </row>
    <row r="17" spans="1:14" x14ac:dyDescent="0.25">
      <c r="A17" s="15" t="s">
        <v>57</v>
      </c>
      <c r="B17" s="16" t="s">
        <v>35</v>
      </c>
      <c r="C17" s="16" t="s">
        <v>36</v>
      </c>
      <c r="D17" s="16" t="s">
        <v>37</v>
      </c>
      <c r="E17" s="29" t="s">
        <v>7</v>
      </c>
      <c r="F17" s="30">
        <v>42.2</v>
      </c>
      <c r="G17" s="31">
        <f t="shared" si="1"/>
        <v>63.75</v>
      </c>
      <c r="H17" s="39">
        <f t="shared" si="0"/>
        <v>2690.25</v>
      </c>
      <c r="I17" s="16" t="s">
        <v>46</v>
      </c>
      <c r="J17" s="16" t="s">
        <v>52</v>
      </c>
      <c r="K17" s="16" t="s">
        <v>42</v>
      </c>
      <c r="L17" s="16">
        <v>2025</v>
      </c>
      <c r="M17" s="19" t="s">
        <v>40</v>
      </c>
      <c r="N17" s="32" t="s">
        <v>3</v>
      </c>
    </row>
    <row r="18" spans="1:14" x14ac:dyDescent="0.25">
      <c r="A18" s="15" t="s">
        <v>57</v>
      </c>
      <c r="B18" s="16" t="s">
        <v>35</v>
      </c>
      <c r="C18" s="16" t="s">
        <v>36</v>
      </c>
      <c r="D18" s="16" t="s">
        <v>37</v>
      </c>
      <c r="E18" s="29" t="s">
        <v>6</v>
      </c>
      <c r="F18" s="30">
        <v>2.2993420744200002</v>
      </c>
      <c r="G18" s="31">
        <f t="shared" si="1"/>
        <v>63.75</v>
      </c>
      <c r="H18" s="39">
        <f t="shared" si="0"/>
        <v>146.58305724427501</v>
      </c>
      <c r="I18" s="16" t="s">
        <v>46</v>
      </c>
      <c r="J18" s="16" t="s">
        <v>52</v>
      </c>
      <c r="K18" s="16" t="s">
        <v>42</v>
      </c>
      <c r="L18" s="16">
        <v>2025</v>
      </c>
      <c r="M18" s="19" t="s">
        <v>40</v>
      </c>
      <c r="N18" s="32" t="s">
        <v>3</v>
      </c>
    </row>
    <row r="19" spans="1:14" x14ac:dyDescent="0.25">
      <c r="A19" s="15" t="s">
        <v>57</v>
      </c>
      <c r="B19" s="16" t="s">
        <v>35</v>
      </c>
      <c r="C19" s="16" t="s">
        <v>36</v>
      </c>
      <c r="D19" s="16" t="s">
        <v>37</v>
      </c>
      <c r="E19" s="29" t="s">
        <v>15</v>
      </c>
      <c r="F19" s="30">
        <v>40.200000000000003</v>
      </c>
      <c r="G19" s="31">
        <f t="shared" si="1"/>
        <v>63.75</v>
      </c>
      <c r="H19" s="39">
        <f t="shared" si="0"/>
        <v>2562.75</v>
      </c>
      <c r="I19" s="16" t="s">
        <v>46</v>
      </c>
      <c r="J19" s="16" t="s">
        <v>52</v>
      </c>
      <c r="K19" s="16" t="s">
        <v>42</v>
      </c>
      <c r="L19" s="16">
        <v>2025</v>
      </c>
      <c r="M19" s="19" t="s">
        <v>40</v>
      </c>
      <c r="N19" s="32" t="s">
        <v>3</v>
      </c>
    </row>
    <row r="20" spans="1:14" x14ac:dyDescent="0.25">
      <c r="A20" s="15" t="s">
        <v>57</v>
      </c>
      <c r="B20" s="16" t="s">
        <v>35</v>
      </c>
      <c r="C20" s="16" t="s">
        <v>36</v>
      </c>
      <c r="D20" s="16" t="s">
        <v>37</v>
      </c>
      <c r="E20" s="29" t="s">
        <v>16</v>
      </c>
      <c r="F20" s="30">
        <v>73.900000000000006</v>
      </c>
      <c r="G20" s="31">
        <f t="shared" si="1"/>
        <v>63.75</v>
      </c>
      <c r="H20" s="39">
        <f t="shared" si="0"/>
        <v>4711.125</v>
      </c>
      <c r="I20" s="16" t="s">
        <v>45</v>
      </c>
      <c r="J20" s="16" t="s">
        <v>52</v>
      </c>
      <c r="K20" s="16" t="s">
        <v>42</v>
      </c>
      <c r="L20" s="16">
        <v>2025</v>
      </c>
      <c r="M20" s="19" t="s">
        <v>40</v>
      </c>
      <c r="N20" s="32" t="s">
        <v>3</v>
      </c>
    </row>
    <row r="21" spans="1:14" x14ac:dyDescent="0.25">
      <c r="A21" s="15" t="s">
        <v>57</v>
      </c>
      <c r="B21" s="16" t="s">
        <v>35</v>
      </c>
      <c r="C21" s="16" t="s">
        <v>36</v>
      </c>
      <c r="D21" s="16" t="s">
        <v>37</v>
      </c>
      <c r="E21" s="29" t="s">
        <v>11</v>
      </c>
      <c r="F21" s="30">
        <v>2.7095975947299999</v>
      </c>
      <c r="G21" s="31">
        <f t="shared" si="1"/>
        <v>63.75</v>
      </c>
      <c r="H21" s="39">
        <f t="shared" si="0"/>
        <v>172.7368466640375</v>
      </c>
      <c r="I21" s="16" t="s">
        <v>45</v>
      </c>
      <c r="J21" s="16" t="s">
        <v>52</v>
      </c>
      <c r="K21" s="16" t="s">
        <v>42</v>
      </c>
      <c r="L21" s="16">
        <v>2025</v>
      </c>
      <c r="M21" s="19" t="s">
        <v>40</v>
      </c>
      <c r="N21" s="32" t="s">
        <v>3</v>
      </c>
    </row>
    <row r="22" spans="1:14" x14ac:dyDescent="0.25">
      <c r="A22" s="15" t="s">
        <v>57</v>
      </c>
      <c r="B22" s="16" t="s">
        <v>35</v>
      </c>
      <c r="C22" s="16" t="s">
        <v>36</v>
      </c>
      <c r="D22" s="16" t="s">
        <v>37</v>
      </c>
      <c r="E22" s="29" t="s">
        <v>13</v>
      </c>
      <c r="F22" s="30">
        <v>42.6359480749</v>
      </c>
      <c r="G22" s="31">
        <f t="shared" si="1"/>
        <v>63.75</v>
      </c>
      <c r="H22" s="39">
        <f t="shared" si="0"/>
        <v>2718.0416897748751</v>
      </c>
      <c r="I22" s="16" t="s">
        <v>45</v>
      </c>
      <c r="J22" s="16" t="s">
        <v>52</v>
      </c>
      <c r="K22" s="16" t="s">
        <v>42</v>
      </c>
      <c r="L22" s="16">
        <v>2025</v>
      </c>
      <c r="M22" s="19" t="s">
        <v>40</v>
      </c>
      <c r="N22" s="32" t="s">
        <v>3</v>
      </c>
    </row>
    <row r="23" spans="1:14" x14ac:dyDescent="0.25">
      <c r="A23" s="15" t="s">
        <v>57</v>
      </c>
      <c r="B23" s="16" t="s">
        <v>35</v>
      </c>
      <c r="C23" s="16" t="s">
        <v>36</v>
      </c>
      <c r="D23" s="16" t="s">
        <v>37</v>
      </c>
      <c r="E23" s="29" t="s">
        <v>12</v>
      </c>
      <c r="F23" s="30">
        <v>44.7</v>
      </c>
      <c r="G23" s="31">
        <f t="shared" si="1"/>
        <v>63.75</v>
      </c>
      <c r="H23" s="39">
        <f t="shared" si="0"/>
        <v>2849.625</v>
      </c>
      <c r="I23" s="16" t="s">
        <v>45</v>
      </c>
      <c r="J23" s="16" t="s">
        <v>52</v>
      </c>
      <c r="K23" s="16" t="s">
        <v>42</v>
      </c>
      <c r="L23" s="16">
        <v>2025</v>
      </c>
      <c r="M23" s="19" t="s">
        <v>40</v>
      </c>
      <c r="N23" s="32" t="s">
        <v>3</v>
      </c>
    </row>
    <row r="24" spans="1:14" x14ac:dyDescent="0.25">
      <c r="A24" s="15" t="s">
        <v>57</v>
      </c>
      <c r="B24" s="16" t="s">
        <v>35</v>
      </c>
      <c r="C24" s="16" t="s">
        <v>36</v>
      </c>
      <c r="D24" s="16" t="s">
        <v>37</v>
      </c>
      <c r="E24" s="29" t="s">
        <v>14</v>
      </c>
      <c r="F24" s="30">
        <v>33.171710276710002</v>
      </c>
      <c r="G24" s="31">
        <f t="shared" si="1"/>
        <v>63.75</v>
      </c>
      <c r="H24" s="39">
        <f t="shared" si="0"/>
        <v>2114.6965301402624</v>
      </c>
      <c r="I24" s="16" t="s">
        <v>45</v>
      </c>
      <c r="J24" s="16" t="s">
        <v>52</v>
      </c>
      <c r="K24" s="16" t="s">
        <v>42</v>
      </c>
      <c r="L24" s="16">
        <v>2025</v>
      </c>
      <c r="M24" s="19" t="s">
        <v>40</v>
      </c>
      <c r="N24" s="32" t="s">
        <v>3</v>
      </c>
    </row>
    <row r="25" spans="1:14" ht="15.75" thickBot="1" x14ac:dyDescent="0.3">
      <c r="A25" s="23" t="s">
        <v>57</v>
      </c>
      <c r="B25" s="24" t="s">
        <v>35</v>
      </c>
      <c r="C25" s="24" t="s">
        <v>36</v>
      </c>
      <c r="D25" s="24" t="s">
        <v>37</v>
      </c>
      <c r="E25" s="24" t="s">
        <v>38</v>
      </c>
      <c r="F25" s="25">
        <v>64.525321542840004</v>
      </c>
      <c r="G25" s="24">
        <v>400</v>
      </c>
      <c r="H25" s="40">
        <f t="shared" si="0"/>
        <v>25810.128617136001</v>
      </c>
      <c r="I25" s="24" t="s">
        <v>44</v>
      </c>
      <c r="J25" s="24" t="s">
        <v>50</v>
      </c>
      <c r="K25" s="24" t="s">
        <v>42</v>
      </c>
      <c r="L25" s="24">
        <v>2025</v>
      </c>
      <c r="M25" s="26" t="s">
        <v>41</v>
      </c>
      <c r="N25" s="27" t="s">
        <v>1</v>
      </c>
    </row>
    <row r="26" spans="1:14" x14ac:dyDescent="0.25">
      <c r="F26" s="28" t="s">
        <v>47</v>
      </c>
      <c r="H26" s="28" t="s">
        <v>47</v>
      </c>
      <c r="K26" s="37" t="s">
        <v>48</v>
      </c>
      <c r="L26" s="37" t="s">
        <v>49</v>
      </c>
    </row>
    <row r="27" spans="1:14" x14ac:dyDescent="0.25">
      <c r="F27" s="14">
        <f>SUM(F5:F25)</f>
        <v>861.5419195636</v>
      </c>
      <c r="H27" s="14">
        <f>SUM(H5:H25)</f>
        <v>137572.18674095947</v>
      </c>
      <c r="K27" s="2">
        <v>26112</v>
      </c>
      <c r="L27" s="36">
        <f>H27/K27</f>
        <v>5.2685426907536561</v>
      </c>
    </row>
    <row r="28" spans="1:14" x14ac:dyDescent="0.25">
      <c r="A28" s="34" t="s">
        <v>53</v>
      </c>
      <c r="B28" s="35" t="s">
        <v>54</v>
      </c>
    </row>
    <row r="30" spans="1:14" x14ac:dyDescent="0.25">
      <c r="F30" s="33"/>
      <c r="G30" s="33"/>
      <c r="H30" s="33"/>
    </row>
    <row r="39" spans="11:11" x14ac:dyDescent="0.25">
      <c r="K39" s="14"/>
    </row>
  </sheetData>
  <sortState xmlns:xlrd2="http://schemas.microsoft.com/office/spreadsheetml/2017/richdata2" ref="A11:N24">
    <sortCondition ref="E11:E24"/>
  </sortState>
  <phoneticPr fontId="23" type="noConversion"/>
  <pageMargins left="0.7" right="0.7" top="0.75" bottom="0.75" header="0.3" footer="0.3"/>
  <pageSetup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Kalum_TSA_SSS_shared_Blocks2020</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Deltombe</dc:creator>
  <cp:lastModifiedBy>Martin Deltombe</cp:lastModifiedBy>
  <cp:lastPrinted>2021-10-25T17:54:16Z</cp:lastPrinted>
  <dcterms:created xsi:type="dcterms:W3CDTF">2020-10-28T23:25:37Z</dcterms:created>
  <dcterms:modified xsi:type="dcterms:W3CDTF">2021-10-25T20:07:05Z</dcterms:modified>
</cp:coreProperties>
</file>