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. Planning\A. Timber Tenures\c. FL A16882 (Nass TSA)\Nass Operating Agreement\2022\Skeena\"/>
    </mc:Choice>
  </mc:AlternateContent>
  <xr:revisionPtr revIDLastSave="0" documentId="13_ncr:1_{B9F3DD5D-9EC2-4219-9FC0-77CBACBB8607}" xr6:coauthVersionLast="46" xr6:coauthVersionMax="47" xr10:uidLastSave="{00000000-0000-0000-0000-000000000000}"/>
  <bookViews>
    <workbookView xWindow="-28920" yWindow="-120" windowWidth="29040" windowHeight="15840" xr2:uid="{CEDA4B61-5DBE-477F-A94F-2B54A1F65A08}"/>
  </bookViews>
  <sheets>
    <sheet name="20220607 SSM shared plan" sheetId="2" r:id="rId1"/>
  </sheets>
  <externalReferences>
    <externalReference r:id="rId2"/>
    <externalReference r:id="rId3"/>
    <externalReference r:id="rId4"/>
  </externalReferences>
  <definedNames>
    <definedName name="_Fill" localSheetId="0" hidden="1">'[1]TABULAR ROADS'!#REF!</definedName>
    <definedName name="_Fill" hidden="1">'[1]TABULAR ROADS'!#REF!</definedName>
    <definedName name="_xlnm._FilterDatabase" localSheetId="0" hidden="1">'20220607 SSM shared plan'!$A$3:$H$8</definedName>
    <definedName name="bank">'[2]New Construction'!$E$218:$E$234</definedName>
    <definedName name="Constant">[3]SurfacingEH!$J$14</definedName>
    <definedName name="ConstantRR">[3]SurfacingRR!$K$7</definedName>
    <definedName name="Cruise">#REF!</definedName>
    <definedName name="Culvert_Subgrade_Cost">[3]SubgradeRR!$K$1</definedName>
    <definedName name="_xlnm.Database">#REF!</definedName>
    <definedName name="DC">#REF!</definedName>
    <definedName name="Haul">#REF!</definedName>
    <definedName name="Immature">#REF!</definedName>
    <definedName name="Isolated">#REF!</definedName>
    <definedName name="Letter">#REF!</definedName>
    <definedName name="Maneuverability_Factor">[3]SubgradeEH!$D$1</definedName>
    <definedName name="MPSdata">#REF!</definedName>
    <definedName name="No_Truck_Rate_Gravel">[3]SurfacingEH!$J$3</definedName>
    <definedName name="No_Truck_Rate_Hard_Rock">[3]SurfacingEH!$J$5</definedName>
    <definedName name="No_Truck_Rate_Soft_Med_Rock">[3]SurfacingEH!$J$4</definedName>
    <definedName name="NTR_Gravel">[3]SurfacingRR!$K$11</definedName>
    <definedName name="NTR_Hard_Rock">[3]SurfacingRR!$K$13</definedName>
    <definedName name="NTR_Small_Med_Rock">[3]SurfacingRR!$K$12</definedName>
    <definedName name="OldGrFir">#REF!</definedName>
    <definedName name="OldGrHemBal">#REF!</definedName>
    <definedName name="SecondGrHem">#REF!</definedName>
    <definedName name="Slope">#REF!</definedName>
    <definedName name="SOR">#REF!</definedName>
    <definedName name="SS">'[2]drop downs'!$E$2:$E$17</definedName>
    <definedName name="TR_Gravel">[3]SurfacingRR!$K$3</definedName>
    <definedName name="TR_Hard_Rock">[3]SurfacingRR!$K$5</definedName>
    <definedName name="TR_Small_Med_Rock">[3]SurfacingRR!$K$4</definedName>
    <definedName name="Truck_Rate_Gravel">[3]SurfacingEH!$J$10</definedName>
    <definedName name="Truck_Rate_Hard_Rock">[3]SurfacingEH!$J$12</definedName>
    <definedName name="Truck_Rate_Soft_Med_Rock">[3]SurfacingEH!$J$11</definedName>
    <definedName name="VPH">#REF!</definedName>
    <definedName name="YesOrNo">[3]StumpageSeeker!$AK$2:$AK$3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2" l="1"/>
  <c r="E20" i="2"/>
  <c r="E26" i="2"/>
  <c r="E77" i="2"/>
  <c r="E36" i="2"/>
  <c r="E102" i="2"/>
  <c r="E103" i="2"/>
  <c r="E104" i="2"/>
  <c r="E105" i="2"/>
  <c r="E101" i="2"/>
  <c r="E15" i="2"/>
  <c r="E68" i="2"/>
  <c r="E67" i="2"/>
  <c r="E69" i="2"/>
  <c r="E70" i="2"/>
  <c r="E71" i="2"/>
  <c r="E72" i="2"/>
  <c r="E73" i="2"/>
  <c r="E74" i="2"/>
  <c r="E75" i="2"/>
  <c r="E76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66" i="2"/>
  <c r="E60" i="2"/>
  <c r="E19" i="2"/>
  <c r="E25" i="2"/>
  <c r="E59" i="2"/>
  <c r="E58" i="2"/>
  <c r="E57" i="2"/>
  <c r="E64" i="2"/>
  <c r="E65" i="2" l="1"/>
  <c r="E63" i="2" l="1"/>
  <c r="E61" i="2"/>
  <c r="E62" i="2"/>
  <c r="C112" i="2"/>
  <c r="F107" i="2"/>
  <c r="C114" i="2" s="1"/>
  <c r="E107" i="2" l="1"/>
  <c r="C113" i="2" s="1"/>
  <c r="C115" i="2" l="1"/>
  <c r="E115" i="2" s="1"/>
  <c r="E113" i="2"/>
</calcChain>
</file>

<file path=xl/sharedStrings.xml><?xml version="1.0" encoding="utf-8"?>
<sst xmlns="http://schemas.openxmlformats.org/spreadsheetml/2006/main" count="325" uniqueCount="140">
  <si>
    <t>Block Name</t>
  </si>
  <si>
    <t>Location</t>
  </si>
  <si>
    <t>Area</t>
  </si>
  <si>
    <t>Volume</t>
  </si>
  <si>
    <t>m3/ha</t>
  </si>
  <si>
    <t>status</t>
  </si>
  <si>
    <t>Arbor</t>
  </si>
  <si>
    <t>Recced</t>
  </si>
  <si>
    <t>ARB019</t>
  </si>
  <si>
    <t>Planned</t>
  </si>
  <si>
    <t>ARB022</t>
  </si>
  <si>
    <t>Paw</t>
  </si>
  <si>
    <t>Permitted</t>
  </si>
  <si>
    <t>HOA001</t>
  </si>
  <si>
    <t>Hoan</t>
  </si>
  <si>
    <t>HOA002</t>
  </si>
  <si>
    <t>HOA003</t>
  </si>
  <si>
    <t>HOA004</t>
  </si>
  <si>
    <t>HOA005</t>
  </si>
  <si>
    <t>HOA011</t>
  </si>
  <si>
    <t>KIN001</t>
  </si>
  <si>
    <t>Kinskuch</t>
  </si>
  <si>
    <t>KIN002</t>
  </si>
  <si>
    <t>Developed</t>
  </si>
  <si>
    <t>KIN007</t>
  </si>
  <si>
    <t>KIN008</t>
  </si>
  <si>
    <t>KIN018</t>
  </si>
  <si>
    <t>KSH004</t>
  </si>
  <si>
    <t>KSH005</t>
  </si>
  <si>
    <t>KSI001</t>
  </si>
  <si>
    <t>Kitsault</t>
  </si>
  <si>
    <t>KSI004</t>
  </si>
  <si>
    <t>KSI005</t>
  </si>
  <si>
    <t>KSI007</t>
  </si>
  <si>
    <t>KSI008</t>
  </si>
  <si>
    <t>Tchitin River</t>
  </si>
  <si>
    <t>KSI012</t>
  </si>
  <si>
    <t>Kashadin</t>
  </si>
  <si>
    <t>Niska Lakes</t>
  </si>
  <si>
    <t>NIS003</t>
  </si>
  <si>
    <t>NIS008</t>
  </si>
  <si>
    <t>NIS009</t>
  </si>
  <si>
    <t>NIS010</t>
  </si>
  <si>
    <t>PAW014</t>
  </si>
  <si>
    <t>PAW018</t>
  </si>
  <si>
    <t>PAW022</t>
  </si>
  <si>
    <t>TCH008</t>
  </si>
  <si>
    <t>TCH009</t>
  </si>
  <si>
    <t>VAN006</t>
  </si>
  <si>
    <t>vandyke</t>
  </si>
  <si>
    <t>AAC</t>
  </si>
  <si>
    <t>m3</t>
  </si>
  <si>
    <t>5 year AAC</t>
  </si>
  <si>
    <t>NIS012</t>
  </si>
  <si>
    <t>PAW013</t>
  </si>
  <si>
    <t>KOT001</t>
  </si>
  <si>
    <t>KOT002</t>
  </si>
  <si>
    <t>KOT007</t>
  </si>
  <si>
    <t>Kotcho</t>
  </si>
  <si>
    <t>PAW024</t>
  </si>
  <si>
    <t>NIS013</t>
  </si>
  <si>
    <t>NIS014</t>
  </si>
  <si>
    <t>TCH010</t>
  </si>
  <si>
    <t>TCH011</t>
  </si>
  <si>
    <t>TCH012</t>
  </si>
  <si>
    <t>PAW025</t>
  </si>
  <si>
    <t>KIN019</t>
  </si>
  <si>
    <t>NIS016</t>
  </si>
  <si>
    <t>NIS017</t>
  </si>
  <si>
    <t>ARB024</t>
  </si>
  <si>
    <t>ARB023</t>
  </si>
  <si>
    <t>PAW029</t>
  </si>
  <si>
    <t>ARB025</t>
  </si>
  <si>
    <t>Licensee</t>
  </si>
  <si>
    <t>Deferral Type**</t>
  </si>
  <si>
    <t>Year of harvest</t>
  </si>
  <si>
    <t xml:space="preserve">Nov 2021 approved block </t>
  </si>
  <si>
    <t>** Deferral type</t>
  </si>
  <si>
    <t xml:space="preserve">1.  Entire block deferred </t>
  </si>
  <si>
    <t>2. Partial block deferred</t>
  </si>
  <si>
    <t>Plan achievement</t>
  </si>
  <si>
    <t>5yr Planned volume</t>
  </si>
  <si>
    <t>Deferred vol</t>
  </si>
  <si>
    <t>Total volume</t>
  </si>
  <si>
    <t>PAW032</t>
  </si>
  <si>
    <t>Skeena Sawmills</t>
  </si>
  <si>
    <t>NIS018</t>
  </si>
  <si>
    <t>TCH013</t>
  </si>
  <si>
    <t>KSI016</t>
  </si>
  <si>
    <t>NIS019</t>
  </si>
  <si>
    <t>Deferral Volume</t>
  </si>
  <si>
    <t>NIS021</t>
  </si>
  <si>
    <t>ARB026</t>
  </si>
  <si>
    <t>ARB027</t>
  </si>
  <si>
    <t>ARB029</t>
  </si>
  <si>
    <t>Submitted</t>
  </si>
  <si>
    <t>* replacement for deferred areas only</t>
  </si>
  <si>
    <t>ARB030</t>
  </si>
  <si>
    <t>HOA013</t>
  </si>
  <si>
    <t>KSI009</t>
  </si>
  <si>
    <t>KSI017</t>
  </si>
  <si>
    <t>KSI018</t>
  </si>
  <si>
    <t>KSI019</t>
  </si>
  <si>
    <t>KSI020</t>
  </si>
  <si>
    <t>KSI021</t>
  </si>
  <si>
    <t>KSI022</t>
  </si>
  <si>
    <t>KSI023</t>
  </si>
  <si>
    <t>NIS022</t>
  </si>
  <si>
    <t>NIS024</t>
  </si>
  <si>
    <t>NIS025</t>
  </si>
  <si>
    <t>NIS030</t>
  </si>
  <si>
    <t>NIS031</t>
  </si>
  <si>
    <t>NIS033</t>
  </si>
  <si>
    <t>NIS034</t>
  </si>
  <si>
    <t>NIS035</t>
  </si>
  <si>
    <t>NIS036</t>
  </si>
  <si>
    <t>NIS037</t>
  </si>
  <si>
    <t>NIS038</t>
  </si>
  <si>
    <t>NIS039</t>
  </si>
  <si>
    <t>NIS040</t>
  </si>
  <si>
    <t>NIS041</t>
  </si>
  <si>
    <t>NIS042</t>
  </si>
  <si>
    <t>NIS043</t>
  </si>
  <si>
    <t>PAW033</t>
  </si>
  <si>
    <t>PAW034</t>
  </si>
  <si>
    <t>PAW035</t>
  </si>
  <si>
    <t>PAW036</t>
  </si>
  <si>
    <t>PAW037</t>
  </si>
  <si>
    <t>PAW038</t>
  </si>
  <si>
    <t>PAW039</t>
  </si>
  <si>
    <t>WHI001</t>
  </si>
  <si>
    <t>KSI003</t>
  </si>
  <si>
    <t>WHI002</t>
  </si>
  <si>
    <t>WHI003</t>
  </si>
  <si>
    <t>WHI004</t>
  </si>
  <si>
    <t>WHI005</t>
  </si>
  <si>
    <t>March/June 2022 block additions*</t>
  </si>
  <si>
    <t>White river</t>
  </si>
  <si>
    <t>KSI024</t>
  </si>
  <si>
    <t>PAW023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</si>
</sst>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0000000000"/>
    <numFmt numFmtId="167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1" applyNumberFormat="1" applyFont="1" applyFill="1"/>
    <xf numFmtId="165" fontId="0" fillId="0" borderId="0" xfId="1" applyNumberFormat="1" applyFont="1" applyFill="1"/>
    <xf numFmtId="1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165" fontId="0" fillId="0" borderId="0" xfId="0" applyNumberFormat="1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164" fontId="0" fillId="0" borderId="0" xfId="1" applyNumberFormat="1" applyFont="1" applyFill="1" applyAlignment="1">
      <alignment wrapText="1"/>
    </xf>
    <xf numFmtId="0" fontId="0" fillId="0" borderId="0" xfId="0" applyAlignment="1">
      <alignment horizontal="center" wrapText="1"/>
    </xf>
    <xf numFmtId="165" fontId="0" fillId="0" borderId="0" xfId="1" applyNumberFormat="1" applyFont="1" applyFill="1" applyAlignment="1">
      <alignment wrapText="1"/>
    </xf>
    <xf numFmtId="165" fontId="0" fillId="0" borderId="0" xfId="1" applyNumberFormat="1" applyFont="1" applyFill="1" applyAlignment="1">
      <alignment horizontal="center" wrapText="1"/>
    </xf>
    <xf numFmtId="0" fontId="3" fillId="0" borderId="0" xfId="0" applyFont="1" applyAlignment="1">
      <alignment wrapText="1"/>
    </xf>
    <xf numFmtId="165" fontId="0" fillId="0" borderId="0" xfId="1" applyNumberFormat="1" applyFont="1" applyFill="1" applyAlignment="1">
      <alignment horizontal="center"/>
    </xf>
    <xf numFmtId="37" fontId="0" fillId="0" borderId="0" xfId="1" applyNumberFormat="1" applyFont="1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" fontId="3" fillId="0" borderId="0" xfId="0" applyNumberFormat="1" applyFont="1" applyAlignment="1">
      <alignment wrapText="1"/>
    </xf>
    <xf numFmtId="37" fontId="0" fillId="0" borderId="0" xfId="1" applyNumberFormat="1" applyFont="1" applyFill="1" applyBorder="1" applyAlignment="1">
      <alignment horizontal="center"/>
    </xf>
    <xf numFmtId="1" fontId="0" fillId="0" borderId="2" xfId="0" applyNumberFormat="1" applyBorder="1"/>
    <xf numFmtId="0" fontId="0" fillId="0" borderId="2" xfId="0" applyBorder="1"/>
    <xf numFmtId="164" fontId="0" fillId="0" borderId="2" xfId="1" applyNumberFormat="1" applyFont="1" applyFill="1" applyBorder="1"/>
    <xf numFmtId="165" fontId="0" fillId="0" borderId="2" xfId="1" applyNumberFormat="1" applyFont="1" applyFill="1" applyBorder="1"/>
    <xf numFmtId="165" fontId="0" fillId="0" borderId="0" xfId="1" applyNumberFormat="1" applyFont="1" applyAlignment="1">
      <alignment horizontal="left"/>
    </xf>
    <xf numFmtId="9" fontId="0" fillId="0" borderId="0" xfId="1" applyNumberFormat="1" applyFont="1"/>
    <xf numFmtId="164" fontId="0" fillId="0" borderId="1" xfId="1" applyNumberFormat="1" applyFont="1" applyBorder="1"/>
    <xf numFmtId="165" fontId="0" fillId="0" borderId="1" xfId="1" applyNumberFormat="1" applyFont="1" applyBorder="1"/>
    <xf numFmtId="1" fontId="0" fillId="0" borderId="0" xfId="0" applyNumberFormat="1" applyBorder="1"/>
    <xf numFmtId="0" fontId="0" fillId="0" borderId="0" xfId="0" applyBorder="1"/>
    <xf numFmtId="164" fontId="0" fillId="0" borderId="0" xfId="1" applyNumberFormat="1" applyFont="1" applyFill="1" applyBorder="1"/>
    <xf numFmtId="0" fontId="0" fillId="0" borderId="0" xfId="0" applyBorder="1" applyAlignment="1">
      <alignment horizontal="center"/>
    </xf>
    <xf numFmtId="165" fontId="0" fillId="0" borderId="0" xfId="1" applyNumberFormat="1" applyFont="1" applyFill="1" applyBorder="1"/>
    <xf numFmtId="165" fontId="0" fillId="0" borderId="2" xfId="0" applyNumberFormat="1" applyBorder="1"/>
    <xf numFmtId="0" fontId="0" fillId="0" borderId="0" xfId="0" applyFill="1" applyBorder="1"/>
    <xf numFmtId="43" fontId="0" fillId="0" borderId="0" xfId="0" applyNumberFormat="1"/>
    <xf numFmtId="1" fontId="0" fillId="0" borderId="0" xfId="0" applyNumberFormat="1" applyFill="1"/>
    <xf numFmtId="166" fontId="0" fillId="0" borderId="0" xfId="0" applyNumberFormat="1"/>
    <xf numFmtId="167" fontId="0" fillId="0" borderId="0" xfId="0" applyNumberFormat="1"/>
    <xf numFmtId="0" fontId="0" fillId="0" borderId="0" xfId="0" applyFill="1"/>
    <xf numFmtId="165" fontId="0" fillId="0" borderId="0" xfId="0" applyNumberFormat="1" applyFill="1"/>
    <xf numFmtId="166" fontId="0" fillId="0" borderId="0" xfId="0" applyNumberFormat="1" applyFill="1"/>
    <xf numFmtId="167" fontId="0" fillId="0" borderId="0" xfId="0" applyNumberFormat="1" applyFill="1"/>
    <xf numFmtId="0" fontId="0" fillId="0" borderId="0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8"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4" formatCode="_-* #,##0.0_-;\-* #,##0.0_-;_-* &quot;-&quot;??_-;_-@_-"/>
    </dxf>
    <dxf>
      <numFmt numFmtId="165" formatCode="_-* #,##0_-;\-* #,##0_-;_-* &quot;-&quot;??_-;_-@_-"/>
    </dxf>
    <dxf>
      <numFmt numFmtId="164" formatCode="_-* #,##0.0_-;\-* #,##0.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\s63062\Volumes\Data\Users\echoi\Documents\KETCHUP\TYSMILLE$\PROFILE\Desktop\Roads%20%20March2007%20(2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w\Downloads\Attachment%201%20-%20Interdependency%20Table%20Harrison%20North%20-%20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lients\Infinity-Pacific\BCTS_Hida%20Gwaii\Rennell%20Sound\Block%20evaluations\TCH_Block_Plan_Workbook_06_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R ROAD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dependancy Table"/>
      <sheetName val="Passes"/>
      <sheetName val="Block Summary"/>
      <sheetName val="Road Summary "/>
      <sheetName val="New Construction"/>
      <sheetName val="Case 1"/>
      <sheetName val="Case 2"/>
      <sheetName val="Case 3"/>
      <sheetName val="End Haul"/>
      <sheetName val="Culverts"/>
      <sheetName val="Bridge Structures"/>
      <sheetName val="drop downs"/>
      <sheetName val="Cam Tables"/>
    </sheetNames>
    <sheetDataSet>
      <sheetData sheetId="0"/>
      <sheetData sheetId="1"/>
      <sheetData sheetId="2"/>
      <sheetData sheetId="3"/>
      <sheetData sheetId="4">
        <row r="218">
          <cell r="E218">
            <v>0</v>
          </cell>
        </row>
        <row r="219">
          <cell r="E219" t="str">
            <v>OMLB - Soft/Medium</v>
          </cell>
        </row>
        <row r="220">
          <cell r="E220" t="str">
            <v>OMLB - Hard</v>
          </cell>
        </row>
        <row r="221">
          <cell r="E221" t="str">
            <v>OMPR - Soft/Medium</v>
          </cell>
        </row>
        <row r="222">
          <cell r="E222" t="str">
            <v>OMPR- Hard</v>
          </cell>
        </row>
        <row r="223">
          <cell r="E223" t="str">
            <v>OMRB - Soft/Medium</v>
          </cell>
        </row>
        <row r="224">
          <cell r="E224" t="str">
            <v>OMRB- Hard</v>
          </cell>
        </row>
        <row r="225">
          <cell r="E225" t="str">
            <v>TOE- Soft/Medium</v>
          </cell>
        </row>
        <row r="226">
          <cell r="E226" t="str">
            <v>TOE- Hard</v>
          </cell>
        </row>
        <row r="227">
          <cell r="E227" t="str">
            <v>MRK- Soft/Medium</v>
          </cell>
        </row>
        <row r="228">
          <cell r="E228" t="str">
            <v>MRK - Hard</v>
          </cell>
        </row>
        <row r="229">
          <cell r="E229" t="str">
            <v>HRK- Soft/Medium</v>
          </cell>
        </row>
        <row r="230">
          <cell r="E230" t="str">
            <v>HRK-Hard</v>
          </cell>
        </row>
        <row r="231">
          <cell r="E231" t="str">
            <v>XRK- Soft/Medium</v>
          </cell>
        </row>
        <row r="232">
          <cell r="E232" t="str">
            <v>XRK-Hard</v>
          </cell>
        </row>
        <row r="233">
          <cell r="E233" t="str">
            <v>XXRK-Soft/Medium</v>
          </cell>
        </row>
        <row r="234">
          <cell r="E234" t="str">
            <v>XXRK - Hard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2">
          <cell r="E2" t="str">
            <v>0-4</v>
          </cell>
        </row>
        <row r="3">
          <cell r="E3" t="str">
            <v>5-14</v>
          </cell>
        </row>
        <row r="4">
          <cell r="E4" t="str">
            <v>15-24</v>
          </cell>
        </row>
        <row r="5">
          <cell r="E5" t="str">
            <v>25-34</v>
          </cell>
        </row>
        <row r="6">
          <cell r="E6" t="str">
            <v>35-44</v>
          </cell>
        </row>
        <row r="7">
          <cell r="E7" t="str">
            <v>45-54</v>
          </cell>
        </row>
        <row r="8">
          <cell r="E8" t="str">
            <v>55-64</v>
          </cell>
        </row>
        <row r="9">
          <cell r="E9" t="str">
            <v>65-74</v>
          </cell>
        </row>
        <row r="10">
          <cell r="E10" t="str">
            <v>75-84</v>
          </cell>
        </row>
        <row r="11">
          <cell r="E11" t="str">
            <v>85-94</v>
          </cell>
        </row>
        <row r="12">
          <cell r="E12" t="str">
            <v>95-104</v>
          </cell>
        </row>
        <row r="13">
          <cell r="E13" t="str">
            <v>105-114</v>
          </cell>
        </row>
        <row r="14">
          <cell r="E14" t="str">
            <v>115-124</v>
          </cell>
        </row>
        <row r="15">
          <cell r="E15" t="str">
            <v>125-134</v>
          </cell>
        </row>
        <row r="16">
          <cell r="E16" t="str">
            <v>135-144</v>
          </cell>
        </row>
        <row r="17">
          <cell r="E17" t="str">
            <v>145-150</v>
          </cell>
        </row>
      </sheetData>
      <sheetData sheetId="12">
        <row r="2">
          <cell r="A2" t="str">
            <v>Slope %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P Report"/>
      <sheetName val="Temp"/>
      <sheetName val="Valuation"/>
      <sheetName val="Sort Summary"/>
      <sheetName val="Sort Screenshots"/>
      <sheetName val="StumpageSeeker"/>
      <sheetName val="New Construction"/>
      <sheetName val="Reconstruction"/>
      <sheetName val="EndHaul"/>
      <sheetName val="Culverts+Bridges"/>
      <sheetName val="Arch Potential"/>
      <sheetName val="Crown Mod"/>
      <sheetName val="Lake Tow"/>
      <sheetName val="OG Grade to Sort Converter"/>
      <sheetName val="Fir"/>
      <sheetName val="Cedar"/>
      <sheetName val="Hemlock"/>
      <sheetName val="Balsam"/>
      <sheetName val="Spruce"/>
      <sheetName val="Cypress"/>
      <sheetName val="Pine"/>
      <sheetName val="Deciduous"/>
      <sheetName val="2G Grade to Sort Converter"/>
      <sheetName val="Fir 2G"/>
      <sheetName val="Cedar 2G"/>
      <sheetName val="Hemlock 2G"/>
      <sheetName val="Balsam 2G"/>
      <sheetName val="Spruce 2G"/>
      <sheetName val="Grade Calculator"/>
      <sheetName val="DCK Appraisal"/>
      <sheetName val="DCK Transport"/>
      <sheetName val="DCK_DSQ Piecesize"/>
      <sheetName val="DSQ Appraisal"/>
      <sheetName val="DSQ Transport"/>
      <sheetName val="DQC Appraisal"/>
      <sheetName val="DQC Transport"/>
      <sheetName val="DQC Piecesize"/>
      <sheetName val="SubgradeRR"/>
      <sheetName val="SurfacingRR"/>
      <sheetName val="SubgradeEH"/>
      <sheetName val="SurfacingEH"/>
      <sheetName val="Jan 1"/>
      <sheetName val="Feb 1"/>
      <sheetName val="Mar 1"/>
      <sheetName val="Apr 1"/>
      <sheetName val="May 1"/>
      <sheetName val="June 1"/>
      <sheetName val="July 1"/>
      <sheetName val="Aug 1"/>
      <sheetName val="Sept 1"/>
      <sheetName val="Oct 1"/>
      <sheetName val="Nov 1"/>
      <sheetName val="Dec 1"/>
      <sheetName val="Parameters"/>
      <sheetName val="Sort Parameter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K2" t="str">
            <v>Y</v>
          </cell>
        </row>
        <row r="3">
          <cell r="AK3" t="str">
            <v>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K1">
            <v>3789</v>
          </cell>
        </row>
      </sheetData>
      <sheetData sheetId="39">
        <row r="3">
          <cell r="K3">
            <v>7.74</v>
          </cell>
        </row>
        <row r="4">
          <cell r="K4">
            <v>11.11</v>
          </cell>
        </row>
        <row r="5">
          <cell r="K5">
            <v>13.94</v>
          </cell>
        </row>
        <row r="7">
          <cell r="K7">
            <v>0.61599999999999999</v>
          </cell>
        </row>
        <row r="11">
          <cell r="K11">
            <v>5.65</v>
          </cell>
        </row>
        <row r="12">
          <cell r="K12">
            <v>9.0299999999999994</v>
          </cell>
        </row>
        <row r="13">
          <cell r="K13">
            <v>11.86</v>
          </cell>
        </row>
      </sheetData>
      <sheetData sheetId="40">
        <row r="1">
          <cell r="D1">
            <v>1.3</v>
          </cell>
        </row>
      </sheetData>
      <sheetData sheetId="41">
        <row r="3">
          <cell r="J3">
            <v>5.65</v>
          </cell>
        </row>
        <row r="4">
          <cell r="J4">
            <v>9.0299999999999994</v>
          </cell>
        </row>
        <row r="5">
          <cell r="J5">
            <v>11.86</v>
          </cell>
        </row>
        <row r="10">
          <cell r="J10">
            <v>7.74</v>
          </cell>
        </row>
        <row r="11">
          <cell r="J11">
            <v>11.11</v>
          </cell>
        </row>
        <row r="12">
          <cell r="J12">
            <v>13.94</v>
          </cell>
        </row>
        <row r="14">
          <cell r="J14">
            <v>0.61599999999999999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9CF47-0280-4012-BA5F-EDF73264BB87}">
  <dimension ref="A1:J117"/>
  <sheetViews>
    <sheetView tabSelected="1" topLeftCell="A83" workbookViewId="0">
      <selection activeCell="M101" sqref="M101"/>
    </sheetView>
  </sheetViews>
  <sheetFormatPr defaultRowHeight="15" x14ac:dyDescent="0.25"/>
  <cols>
    <col min="1" max="1" width="15.7109375" customWidth="1"/>
    <col min="2" max="2" width="20.140625" customWidth="1"/>
    <col min="3" max="3" width="12.140625" style="4" bestFit="1" customWidth="1"/>
    <col min="4" max="4" width="9.140625" style="7"/>
    <col min="5" max="5" width="18.5703125" style="5" bestFit="1" customWidth="1"/>
    <col min="6" max="6" width="11.28515625" style="5" customWidth="1"/>
    <col min="7" max="7" width="10.5703125" style="8" customWidth="1"/>
    <col min="8" max="8" width="17.42578125" bestFit="1" customWidth="1"/>
    <col min="9" max="9" width="13.5703125" customWidth="1"/>
  </cols>
  <sheetData>
    <row r="1" spans="1:10" x14ac:dyDescent="0.25">
      <c r="A1" t="s">
        <v>73</v>
      </c>
      <c r="B1" t="s">
        <v>85</v>
      </c>
    </row>
    <row r="3" spans="1:10" ht="30" x14ac:dyDescent="0.25">
      <c r="A3" s="9" t="s">
        <v>0</v>
      </c>
      <c r="B3" s="9" t="s">
        <v>1</v>
      </c>
      <c r="C3" s="10" t="s">
        <v>2</v>
      </c>
      <c r="D3" s="11" t="s">
        <v>4</v>
      </c>
      <c r="E3" s="12" t="s">
        <v>3</v>
      </c>
      <c r="F3" s="12" t="s">
        <v>90</v>
      </c>
      <c r="G3" s="13" t="s">
        <v>74</v>
      </c>
      <c r="H3" s="9" t="s">
        <v>5</v>
      </c>
      <c r="I3" s="9" t="s">
        <v>75</v>
      </c>
    </row>
    <row r="4" spans="1:10" ht="28.9" customHeight="1" x14ac:dyDescent="0.25">
      <c r="A4" s="14" t="s">
        <v>76</v>
      </c>
      <c r="C4" s="1"/>
      <c r="E4" s="2"/>
      <c r="F4" s="2"/>
      <c r="G4" s="15"/>
    </row>
    <row r="5" spans="1:10" x14ac:dyDescent="0.25">
      <c r="A5" s="3" t="s">
        <v>8</v>
      </c>
      <c r="B5" t="s">
        <v>6</v>
      </c>
      <c r="C5" s="1">
        <v>39.700000000000003</v>
      </c>
      <c r="D5">
        <v>291</v>
      </c>
      <c r="E5" s="2">
        <v>0</v>
      </c>
      <c r="F5" s="6">
        <v>11552.7</v>
      </c>
      <c r="G5">
        <v>1</v>
      </c>
      <c r="H5" t="s">
        <v>12</v>
      </c>
      <c r="I5">
        <v>2022</v>
      </c>
      <c r="J5" s="6"/>
    </row>
    <row r="6" spans="1:10" x14ac:dyDescent="0.25">
      <c r="A6" s="3" t="s">
        <v>10</v>
      </c>
      <c r="B6" t="s">
        <v>6</v>
      </c>
      <c r="C6" s="1">
        <v>40.799999999999997</v>
      </c>
      <c r="D6">
        <v>350</v>
      </c>
      <c r="E6" s="2">
        <v>12354.999999999998</v>
      </c>
      <c r="F6">
        <v>1924.9999999999998</v>
      </c>
      <c r="G6">
        <v>2</v>
      </c>
      <c r="H6" t="s">
        <v>95</v>
      </c>
      <c r="I6">
        <v>2022</v>
      </c>
      <c r="J6" s="6"/>
    </row>
    <row r="7" spans="1:10" x14ac:dyDescent="0.25">
      <c r="A7" s="3" t="s">
        <v>20</v>
      </c>
      <c r="B7" t="s">
        <v>21</v>
      </c>
      <c r="C7" s="1">
        <v>21.4</v>
      </c>
      <c r="D7">
        <v>547</v>
      </c>
      <c r="E7" s="2">
        <v>11705.8</v>
      </c>
      <c r="F7">
        <v>0</v>
      </c>
      <c r="G7"/>
      <c r="H7" t="s">
        <v>95</v>
      </c>
      <c r="I7">
        <v>2022</v>
      </c>
      <c r="J7" s="6"/>
    </row>
    <row r="8" spans="1:10" x14ac:dyDescent="0.25">
      <c r="A8" s="3" t="s">
        <v>22</v>
      </c>
      <c r="B8" t="s">
        <v>21</v>
      </c>
      <c r="C8" s="1">
        <v>12.5</v>
      </c>
      <c r="D8">
        <v>439</v>
      </c>
      <c r="E8" s="2">
        <v>4785.1000000000004</v>
      </c>
      <c r="F8">
        <v>702.4</v>
      </c>
      <c r="G8">
        <v>2</v>
      </c>
      <c r="H8" t="s">
        <v>95</v>
      </c>
      <c r="I8">
        <v>2022</v>
      </c>
      <c r="J8" s="6"/>
    </row>
    <row r="9" spans="1:10" x14ac:dyDescent="0.25">
      <c r="A9" s="3" t="s">
        <v>26</v>
      </c>
      <c r="B9" t="s">
        <v>21</v>
      </c>
      <c r="C9" s="1">
        <v>20.2</v>
      </c>
      <c r="D9">
        <v>350</v>
      </c>
      <c r="E9" s="2">
        <v>7070</v>
      </c>
      <c r="F9">
        <v>0</v>
      </c>
      <c r="G9"/>
      <c r="H9" t="s">
        <v>95</v>
      </c>
      <c r="I9">
        <v>2022</v>
      </c>
      <c r="J9" s="6"/>
    </row>
    <row r="10" spans="1:10" x14ac:dyDescent="0.25">
      <c r="A10" s="3" t="s">
        <v>29</v>
      </c>
      <c r="B10" t="s">
        <v>30</v>
      </c>
      <c r="C10" s="1">
        <v>15.3</v>
      </c>
      <c r="D10">
        <v>350</v>
      </c>
      <c r="E10" s="2">
        <v>5355</v>
      </c>
      <c r="F10">
        <v>0</v>
      </c>
      <c r="G10"/>
      <c r="H10" t="s">
        <v>12</v>
      </c>
      <c r="I10">
        <v>2022</v>
      </c>
      <c r="J10" s="6"/>
    </row>
    <row r="11" spans="1:10" x14ac:dyDescent="0.25">
      <c r="A11" s="3" t="s">
        <v>31</v>
      </c>
      <c r="B11" t="s">
        <v>30</v>
      </c>
      <c r="C11" s="1">
        <v>55</v>
      </c>
      <c r="D11">
        <v>410</v>
      </c>
      <c r="E11" s="2">
        <v>22550</v>
      </c>
      <c r="F11">
        <v>0</v>
      </c>
      <c r="G11"/>
      <c r="H11" t="s">
        <v>12</v>
      </c>
      <c r="I11">
        <v>2022</v>
      </c>
      <c r="J11" s="6"/>
    </row>
    <row r="12" spans="1:10" x14ac:dyDescent="0.25">
      <c r="A12" s="3" t="s">
        <v>33</v>
      </c>
      <c r="B12" t="s">
        <v>30</v>
      </c>
      <c r="C12" s="1">
        <v>3.7</v>
      </c>
      <c r="D12">
        <v>464</v>
      </c>
      <c r="E12" s="2">
        <v>3897.6000000000004</v>
      </c>
      <c r="F12">
        <v>0</v>
      </c>
      <c r="G12"/>
      <c r="H12" t="s">
        <v>12</v>
      </c>
      <c r="I12">
        <v>2022</v>
      </c>
      <c r="J12" s="6"/>
    </row>
    <row r="13" spans="1:10" x14ac:dyDescent="0.25">
      <c r="A13" s="3" t="s">
        <v>39</v>
      </c>
      <c r="B13" t="s">
        <v>38</v>
      </c>
      <c r="C13" s="1">
        <v>36.1</v>
      </c>
      <c r="D13">
        <v>350</v>
      </c>
      <c r="E13" s="2">
        <v>6055</v>
      </c>
      <c r="F13">
        <v>6580</v>
      </c>
      <c r="G13">
        <v>2</v>
      </c>
      <c r="H13" t="s">
        <v>95</v>
      </c>
      <c r="I13">
        <v>2022</v>
      </c>
      <c r="J13" s="6"/>
    </row>
    <row r="14" spans="1:10" x14ac:dyDescent="0.25">
      <c r="A14" s="3" t="s">
        <v>53</v>
      </c>
      <c r="B14" t="s">
        <v>38</v>
      </c>
      <c r="C14" s="1">
        <v>28</v>
      </c>
      <c r="D14" s="40">
        <v>350</v>
      </c>
      <c r="E14" s="2">
        <v>0</v>
      </c>
      <c r="F14" s="6">
        <v>9800</v>
      </c>
      <c r="G14">
        <v>1</v>
      </c>
      <c r="H14" t="s">
        <v>95</v>
      </c>
      <c r="I14">
        <v>2022</v>
      </c>
      <c r="J14" s="6"/>
    </row>
    <row r="15" spans="1:10" x14ac:dyDescent="0.25">
      <c r="A15" s="3" t="s">
        <v>27</v>
      </c>
      <c r="B15" t="s">
        <v>21</v>
      </c>
      <c r="C15" s="1">
        <v>71.2</v>
      </c>
      <c r="D15" s="40">
        <v>350</v>
      </c>
      <c r="E15" s="2">
        <f>C15*D15</f>
        <v>24920</v>
      </c>
      <c r="F15">
        <v>0</v>
      </c>
      <c r="G15"/>
      <c r="H15" t="s">
        <v>7</v>
      </c>
      <c r="I15">
        <v>2023</v>
      </c>
      <c r="J15" s="6"/>
    </row>
    <row r="16" spans="1:10" x14ac:dyDescent="0.25">
      <c r="A16" s="3" t="s">
        <v>28</v>
      </c>
      <c r="B16" t="s">
        <v>21</v>
      </c>
      <c r="C16" s="1">
        <v>24</v>
      </c>
      <c r="D16" s="40">
        <v>350</v>
      </c>
      <c r="E16" s="2">
        <v>8400</v>
      </c>
      <c r="F16">
        <v>0</v>
      </c>
      <c r="G16"/>
      <c r="H16" t="s">
        <v>7</v>
      </c>
      <c r="I16">
        <v>2023</v>
      </c>
      <c r="J16" s="6"/>
    </row>
    <row r="17" spans="1:10" x14ac:dyDescent="0.25">
      <c r="A17" s="3" t="s">
        <v>32</v>
      </c>
      <c r="B17" t="s">
        <v>30</v>
      </c>
      <c r="C17" s="1">
        <v>9.9</v>
      </c>
      <c r="D17" s="40">
        <v>464</v>
      </c>
      <c r="E17" s="2">
        <v>4593.6000000000004</v>
      </c>
      <c r="F17">
        <v>0</v>
      </c>
      <c r="G17"/>
      <c r="H17" t="s">
        <v>23</v>
      </c>
      <c r="I17">
        <v>2023</v>
      </c>
      <c r="J17" s="6"/>
    </row>
    <row r="18" spans="1:10" x14ac:dyDescent="0.25">
      <c r="A18" s="3" t="s">
        <v>36</v>
      </c>
      <c r="B18" t="s">
        <v>37</v>
      </c>
      <c r="C18" s="1">
        <v>39.277618383789999</v>
      </c>
      <c r="D18" s="40">
        <v>350</v>
      </c>
      <c r="E18" s="2">
        <v>13747.1664343265</v>
      </c>
      <c r="F18">
        <v>0</v>
      </c>
      <c r="G18"/>
      <c r="H18" t="s">
        <v>7</v>
      </c>
      <c r="I18">
        <v>2023</v>
      </c>
      <c r="J18" s="6"/>
    </row>
    <row r="19" spans="1:10" x14ac:dyDescent="0.25">
      <c r="A19" s="3" t="s">
        <v>61</v>
      </c>
      <c r="B19" t="s">
        <v>38</v>
      </c>
      <c r="C19" s="1">
        <v>30.7</v>
      </c>
      <c r="D19" s="40">
        <v>350</v>
      </c>
      <c r="E19" s="2">
        <f>C19*D19</f>
        <v>10745</v>
      </c>
      <c r="F19">
        <v>0</v>
      </c>
      <c r="G19" s="3"/>
      <c r="H19" t="s">
        <v>7</v>
      </c>
      <c r="I19">
        <v>2023</v>
      </c>
      <c r="J19" s="6"/>
    </row>
    <row r="20" spans="1:10" x14ac:dyDescent="0.25">
      <c r="A20" s="3" t="s">
        <v>54</v>
      </c>
      <c r="B20" t="s">
        <v>11</v>
      </c>
      <c r="C20" s="1">
        <v>53.5</v>
      </c>
      <c r="D20">
        <v>260</v>
      </c>
      <c r="E20" s="2">
        <f>D20*C20</f>
        <v>13910</v>
      </c>
      <c r="F20">
        <v>0</v>
      </c>
      <c r="G20" s="3"/>
      <c r="H20" t="s">
        <v>23</v>
      </c>
      <c r="I20">
        <v>2023</v>
      </c>
      <c r="J20" s="6"/>
    </row>
    <row r="21" spans="1:10" x14ac:dyDescent="0.25">
      <c r="A21" s="3" t="s">
        <v>43</v>
      </c>
      <c r="B21" t="s">
        <v>11</v>
      </c>
      <c r="C21" s="1">
        <v>22.8</v>
      </c>
      <c r="D21">
        <v>370</v>
      </c>
      <c r="E21" s="2">
        <v>13108</v>
      </c>
      <c r="F21">
        <v>0</v>
      </c>
      <c r="G21" s="3"/>
      <c r="H21" t="s">
        <v>7</v>
      </c>
      <c r="I21">
        <v>2023</v>
      </c>
      <c r="J21" s="6"/>
    </row>
    <row r="22" spans="1:10" x14ac:dyDescent="0.25">
      <c r="A22" s="3" t="s">
        <v>45</v>
      </c>
      <c r="B22" t="s">
        <v>11</v>
      </c>
      <c r="C22" s="1">
        <v>4.3</v>
      </c>
      <c r="D22">
        <v>350</v>
      </c>
      <c r="E22" s="2">
        <v>1505</v>
      </c>
      <c r="F22">
        <v>0</v>
      </c>
      <c r="G22" s="3"/>
      <c r="H22" t="s">
        <v>23</v>
      </c>
      <c r="I22">
        <v>2023</v>
      </c>
      <c r="J22" s="6"/>
    </row>
    <row r="23" spans="1:10" x14ac:dyDescent="0.25">
      <c r="A23" s="3" t="s">
        <v>139</v>
      </c>
      <c r="B23" t="s">
        <v>11</v>
      </c>
      <c r="C23" s="1">
        <v>25.1</v>
      </c>
      <c r="D23">
        <v>350</v>
      </c>
      <c r="E23" s="2">
        <f>D23*C23</f>
        <v>8785</v>
      </c>
      <c r="F23">
        <v>0</v>
      </c>
      <c r="G23" s="3"/>
      <c r="H23" t="s">
        <v>23</v>
      </c>
      <c r="I23">
        <v>2023</v>
      </c>
      <c r="J23" s="6"/>
    </row>
    <row r="24" spans="1:10" x14ac:dyDescent="0.25">
      <c r="A24" s="3" t="s">
        <v>48</v>
      </c>
      <c r="B24" t="s">
        <v>49</v>
      </c>
      <c r="C24" s="1">
        <v>5.0999999999999996</v>
      </c>
      <c r="D24">
        <v>350</v>
      </c>
      <c r="E24" s="2">
        <v>1784.9999999999998</v>
      </c>
      <c r="F24">
        <v>0</v>
      </c>
      <c r="G24" s="3"/>
      <c r="H24" t="s">
        <v>12</v>
      </c>
      <c r="I24">
        <v>2023</v>
      </c>
      <c r="J24" s="6"/>
    </row>
    <row r="25" spans="1:10" s="40" customFormat="1" x14ac:dyDescent="0.25">
      <c r="A25" s="37" t="s">
        <v>71</v>
      </c>
      <c r="B25" s="40" t="s">
        <v>11</v>
      </c>
      <c r="C25" s="1">
        <v>47</v>
      </c>
      <c r="D25" s="40">
        <v>350</v>
      </c>
      <c r="E25" s="2">
        <f>C25*D25</f>
        <v>16450</v>
      </c>
      <c r="F25" s="40">
        <v>0</v>
      </c>
      <c r="H25" s="40" t="s">
        <v>9</v>
      </c>
      <c r="I25" s="40">
        <v>2026</v>
      </c>
      <c r="J25" s="41"/>
    </row>
    <row r="26" spans="1:10" x14ac:dyDescent="0.25">
      <c r="A26" s="3" t="s">
        <v>69</v>
      </c>
      <c r="B26" t="s">
        <v>6</v>
      </c>
      <c r="C26" s="1">
        <v>34</v>
      </c>
      <c r="D26">
        <v>350</v>
      </c>
      <c r="E26" s="2">
        <f>D26*C26</f>
        <v>11900</v>
      </c>
      <c r="F26">
        <v>0</v>
      </c>
      <c r="G26"/>
      <c r="H26" t="s">
        <v>23</v>
      </c>
      <c r="I26">
        <v>2023</v>
      </c>
      <c r="J26" s="6"/>
    </row>
    <row r="27" spans="1:10" x14ac:dyDescent="0.25">
      <c r="A27" s="3" t="s">
        <v>13</v>
      </c>
      <c r="B27" t="s">
        <v>14</v>
      </c>
      <c r="C27" s="1">
        <v>7</v>
      </c>
      <c r="D27">
        <v>420</v>
      </c>
      <c r="E27" s="2">
        <v>2940</v>
      </c>
      <c r="F27">
        <v>0</v>
      </c>
      <c r="G27"/>
      <c r="H27" t="s">
        <v>7</v>
      </c>
      <c r="I27">
        <v>2023</v>
      </c>
      <c r="J27" s="6"/>
    </row>
    <row r="28" spans="1:10" x14ac:dyDescent="0.25">
      <c r="A28" s="3" t="s">
        <v>15</v>
      </c>
      <c r="B28" t="s">
        <v>14</v>
      </c>
      <c r="C28" s="1">
        <v>7.5</v>
      </c>
      <c r="D28">
        <v>420</v>
      </c>
      <c r="E28" s="2">
        <v>3150</v>
      </c>
      <c r="F28">
        <v>0</v>
      </c>
      <c r="G28"/>
      <c r="H28" t="s">
        <v>7</v>
      </c>
      <c r="I28">
        <v>2023</v>
      </c>
      <c r="J28" s="6"/>
    </row>
    <row r="29" spans="1:10" x14ac:dyDescent="0.25">
      <c r="A29" s="3" t="s">
        <v>16</v>
      </c>
      <c r="B29" t="s">
        <v>14</v>
      </c>
      <c r="C29" s="1">
        <v>21.2</v>
      </c>
      <c r="D29">
        <v>420</v>
      </c>
      <c r="E29" s="2">
        <v>8904</v>
      </c>
      <c r="F29">
        <v>0</v>
      </c>
      <c r="G29"/>
      <c r="H29" t="s">
        <v>7</v>
      </c>
      <c r="I29">
        <v>2023</v>
      </c>
      <c r="J29" s="6"/>
    </row>
    <row r="30" spans="1:10" x14ac:dyDescent="0.25">
      <c r="A30" s="3" t="s">
        <v>17</v>
      </c>
      <c r="B30" t="s">
        <v>14</v>
      </c>
      <c r="C30" s="1">
        <v>11.2</v>
      </c>
      <c r="D30">
        <v>350</v>
      </c>
      <c r="E30" s="2">
        <v>3919.9999999999995</v>
      </c>
      <c r="F30">
        <v>0</v>
      </c>
      <c r="G30"/>
      <c r="H30" t="s">
        <v>7</v>
      </c>
      <c r="I30">
        <v>2026</v>
      </c>
      <c r="J30" s="6"/>
    </row>
    <row r="31" spans="1:10" x14ac:dyDescent="0.25">
      <c r="A31" s="3" t="s">
        <v>46</v>
      </c>
      <c r="B31" t="s">
        <v>35</v>
      </c>
      <c r="C31" s="1">
        <v>16</v>
      </c>
      <c r="D31">
        <v>400</v>
      </c>
      <c r="E31" s="2">
        <v>4800</v>
      </c>
      <c r="F31">
        <v>0</v>
      </c>
      <c r="G31" s="3"/>
      <c r="H31" t="s">
        <v>7</v>
      </c>
      <c r="I31">
        <v>2026</v>
      </c>
      <c r="J31" s="6"/>
    </row>
    <row r="32" spans="1:10" x14ac:dyDescent="0.25">
      <c r="A32" s="3" t="s">
        <v>47</v>
      </c>
      <c r="B32" t="s">
        <v>35</v>
      </c>
      <c r="C32" s="1">
        <v>20</v>
      </c>
      <c r="D32">
        <v>400</v>
      </c>
      <c r="E32" s="2">
        <v>12000</v>
      </c>
      <c r="F32">
        <v>0</v>
      </c>
      <c r="G32" s="3"/>
      <c r="H32" t="s">
        <v>7</v>
      </c>
      <c r="I32">
        <v>2024</v>
      </c>
      <c r="J32" s="6"/>
    </row>
    <row r="33" spans="1:10" x14ac:dyDescent="0.25">
      <c r="A33" s="3" t="s">
        <v>62</v>
      </c>
      <c r="B33" t="s">
        <v>35</v>
      </c>
      <c r="C33" s="1">
        <v>38.678894165039999</v>
      </c>
      <c r="D33">
        <v>350</v>
      </c>
      <c r="E33" s="2">
        <v>13537.612957764</v>
      </c>
      <c r="F33">
        <v>0</v>
      </c>
      <c r="G33" s="3"/>
      <c r="H33" t="s">
        <v>9</v>
      </c>
      <c r="I33">
        <v>2024</v>
      </c>
      <c r="J33" s="6"/>
    </row>
    <row r="34" spans="1:10" x14ac:dyDescent="0.25">
      <c r="A34" s="3" t="s">
        <v>63</v>
      </c>
      <c r="B34" t="s">
        <v>35</v>
      </c>
      <c r="C34" s="1">
        <v>41.37388461914</v>
      </c>
      <c r="D34">
        <v>350</v>
      </c>
      <c r="E34" s="2">
        <v>14480.859616698999</v>
      </c>
      <c r="F34">
        <v>0</v>
      </c>
      <c r="G34" s="3"/>
      <c r="H34" t="s">
        <v>9</v>
      </c>
      <c r="I34">
        <v>2026</v>
      </c>
      <c r="J34" s="6"/>
    </row>
    <row r="35" spans="1:10" x14ac:dyDescent="0.25">
      <c r="A35" s="3" t="s">
        <v>18</v>
      </c>
      <c r="B35" t="s">
        <v>14</v>
      </c>
      <c r="C35" s="1">
        <v>36.031901708980001</v>
      </c>
      <c r="D35">
        <v>350</v>
      </c>
      <c r="E35" s="2">
        <v>12611.165598143001</v>
      </c>
      <c r="F35">
        <v>0</v>
      </c>
      <c r="G35"/>
      <c r="H35" t="s">
        <v>9</v>
      </c>
      <c r="I35">
        <v>2026</v>
      </c>
      <c r="J35" s="6"/>
    </row>
    <row r="36" spans="1:10" x14ac:dyDescent="0.25">
      <c r="A36" s="37" t="s">
        <v>19</v>
      </c>
      <c r="B36" t="s">
        <v>14</v>
      </c>
      <c r="C36" s="1">
        <v>29.3</v>
      </c>
      <c r="D36">
        <v>350</v>
      </c>
      <c r="E36" s="2">
        <f>D36*C36</f>
        <v>10255</v>
      </c>
      <c r="F36">
        <v>0</v>
      </c>
      <c r="G36"/>
      <c r="H36" t="s">
        <v>7</v>
      </c>
      <c r="I36">
        <v>2027</v>
      </c>
      <c r="J36" s="6"/>
    </row>
    <row r="37" spans="1:10" x14ac:dyDescent="0.25">
      <c r="A37" s="3" t="s">
        <v>25</v>
      </c>
      <c r="B37" t="s">
        <v>21</v>
      </c>
      <c r="C37" s="1">
        <v>42.3</v>
      </c>
      <c r="D37">
        <v>350</v>
      </c>
      <c r="E37" s="2">
        <v>10499.999999999998</v>
      </c>
      <c r="F37">
        <v>4305</v>
      </c>
      <c r="G37">
        <v>2</v>
      </c>
      <c r="H37" t="s">
        <v>7</v>
      </c>
      <c r="I37">
        <v>2027</v>
      </c>
      <c r="J37" s="6"/>
    </row>
    <row r="38" spans="1:10" x14ac:dyDescent="0.25">
      <c r="A38" s="37" t="s">
        <v>55</v>
      </c>
      <c r="B38" t="s">
        <v>58</v>
      </c>
      <c r="C38" s="1">
        <v>15.2</v>
      </c>
      <c r="D38">
        <v>350</v>
      </c>
      <c r="E38" s="2">
        <v>5320</v>
      </c>
      <c r="F38">
        <v>0</v>
      </c>
      <c r="G38"/>
      <c r="H38" t="s">
        <v>7</v>
      </c>
      <c r="I38">
        <v>2027</v>
      </c>
      <c r="J38" s="6"/>
    </row>
    <row r="39" spans="1:10" x14ac:dyDescent="0.25">
      <c r="A39" s="37" t="s">
        <v>56</v>
      </c>
      <c r="B39" t="s">
        <v>58</v>
      </c>
      <c r="C39" s="1">
        <v>54.6</v>
      </c>
      <c r="D39">
        <v>350</v>
      </c>
      <c r="E39" s="2">
        <v>19110</v>
      </c>
      <c r="F39">
        <v>0</v>
      </c>
      <c r="G39"/>
      <c r="H39" t="s">
        <v>7</v>
      </c>
      <c r="I39">
        <v>2027</v>
      </c>
      <c r="J39" s="6"/>
    </row>
    <row r="40" spans="1:10" x14ac:dyDescent="0.25">
      <c r="A40" s="37" t="s">
        <v>34</v>
      </c>
      <c r="B40" t="s">
        <v>30</v>
      </c>
      <c r="C40" s="1">
        <v>55</v>
      </c>
      <c r="D40">
        <v>350</v>
      </c>
      <c r="E40" s="2">
        <v>19250</v>
      </c>
      <c r="F40">
        <v>0</v>
      </c>
      <c r="G40"/>
      <c r="H40" t="s">
        <v>9</v>
      </c>
      <c r="I40">
        <v>2027</v>
      </c>
      <c r="J40" s="6"/>
    </row>
    <row r="41" spans="1:10" x14ac:dyDescent="0.25">
      <c r="A41" s="3" t="s">
        <v>42</v>
      </c>
      <c r="B41" t="s">
        <v>38</v>
      </c>
      <c r="C41" s="1">
        <v>44.051300708009997</v>
      </c>
      <c r="D41">
        <v>350</v>
      </c>
      <c r="E41" s="2">
        <v>14227.955247803498</v>
      </c>
      <c r="F41">
        <v>1190</v>
      </c>
      <c r="G41">
        <v>2</v>
      </c>
      <c r="H41" t="s">
        <v>9</v>
      </c>
      <c r="I41">
        <v>2027</v>
      </c>
      <c r="J41" s="6"/>
    </row>
    <row r="42" spans="1:10" x14ac:dyDescent="0.25">
      <c r="A42" s="3" t="s">
        <v>44</v>
      </c>
      <c r="B42" t="s">
        <v>11</v>
      </c>
      <c r="C42" s="1">
        <v>96.666176123049993</v>
      </c>
      <c r="D42">
        <v>350</v>
      </c>
      <c r="E42" s="2">
        <v>33833.161643067499</v>
      </c>
      <c r="F42">
        <v>0</v>
      </c>
      <c r="G42" s="3"/>
      <c r="H42" t="s">
        <v>9</v>
      </c>
      <c r="I42">
        <v>2027</v>
      </c>
      <c r="J42" s="6"/>
    </row>
    <row r="43" spans="1:10" x14ac:dyDescent="0.25">
      <c r="A43" s="3" t="s">
        <v>59</v>
      </c>
      <c r="B43" t="s">
        <v>11</v>
      </c>
      <c r="C43" s="1">
        <v>33.299999999999997</v>
      </c>
      <c r="D43">
        <v>350</v>
      </c>
      <c r="E43" s="2">
        <v>11654.999999999998</v>
      </c>
      <c r="F43">
        <v>0</v>
      </c>
      <c r="G43" s="3"/>
      <c r="H43" t="s">
        <v>7</v>
      </c>
      <c r="I43">
        <v>2027</v>
      </c>
      <c r="J43" s="6"/>
    </row>
    <row r="44" spans="1:10" x14ac:dyDescent="0.25">
      <c r="A44" s="3" t="s">
        <v>70</v>
      </c>
      <c r="B44" t="s">
        <v>6</v>
      </c>
      <c r="C44" s="1">
        <v>62.230843945309999</v>
      </c>
      <c r="D44">
        <v>350</v>
      </c>
      <c r="E44" s="2">
        <v>0</v>
      </c>
      <c r="F44" s="6">
        <v>21780.795380858501</v>
      </c>
      <c r="G44">
        <v>1</v>
      </c>
      <c r="H44" t="s">
        <v>9</v>
      </c>
      <c r="I44">
        <v>2027</v>
      </c>
      <c r="J44" s="6"/>
    </row>
    <row r="45" spans="1:10" x14ac:dyDescent="0.25">
      <c r="A45" s="3" t="s">
        <v>72</v>
      </c>
      <c r="B45" t="s">
        <v>6</v>
      </c>
      <c r="C45" s="1">
        <v>44.355851733400002</v>
      </c>
      <c r="D45">
        <v>350</v>
      </c>
      <c r="E45" s="2">
        <v>0</v>
      </c>
      <c r="F45" s="6">
        <v>15524.548106690001</v>
      </c>
      <c r="G45">
        <v>1</v>
      </c>
      <c r="H45" t="s">
        <v>9</v>
      </c>
      <c r="I45">
        <v>2027</v>
      </c>
      <c r="J45" s="6"/>
    </row>
    <row r="46" spans="1:10" x14ac:dyDescent="0.25">
      <c r="A46" s="3" t="s">
        <v>24</v>
      </c>
      <c r="B46" t="s">
        <v>21</v>
      </c>
      <c r="C46" s="1">
        <v>50.5</v>
      </c>
      <c r="D46">
        <v>350</v>
      </c>
      <c r="E46" s="2">
        <v>0</v>
      </c>
      <c r="F46" s="6">
        <v>17675</v>
      </c>
      <c r="G46">
        <v>1</v>
      </c>
      <c r="H46" t="s">
        <v>9</v>
      </c>
      <c r="I46">
        <v>2027</v>
      </c>
      <c r="J46" s="6"/>
    </row>
    <row r="47" spans="1:10" x14ac:dyDescent="0.25">
      <c r="A47" s="3" t="s">
        <v>66</v>
      </c>
      <c r="B47" t="s">
        <v>21</v>
      </c>
      <c r="C47" s="1">
        <v>46.8</v>
      </c>
      <c r="D47">
        <v>350</v>
      </c>
      <c r="E47" s="2">
        <v>0</v>
      </c>
      <c r="F47" s="6">
        <v>16379.999999999998</v>
      </c>
      <c r="G47">
        <v>1</v>
      </c>
      <c r="H47" t="s">
        <v>9</v>
      </c>
      <c r="I47">
        <v>2027</v>
      </c>
      <c r="J47" s="6"/>
    </row>
    <row r="48" spans="1:10" x14ac:dyDescent="0.25">
      <c r="A48" s="37" t="s">
        <v>57</v>
      </c>
      <c r="B48" t="s">
        <v>58</v>
      </c>
      <c r="C48" s="1">
        <v>37.200000000000003</v>
      </c>
      <c r="D48">
        <v>350</v>
      </c>
      <c r="E48" s="2">
        <v>0</v>
      </c>
      <c r="F48" s="6">
        <v>13020.000000000002</v>
      </c>
      <c r="G48">
        <v>1</v>
      </c>
      <c r="H48" t="s">
        <v>7</v>
      </c>
      <c r="I48">
        <v>2027</v>
      </c>
      <c r="J48" s="6"/>
    </row>
    <row r="49" spans="1:10" x14ac:dyDescent="0.25">
      <c r="A49" s="3" t="s">
        <v>40</v>
      </c>
      <c r="B49" t="s">
        <v>38</v>
      </c>
      <c r="C49" s="1">
        <v>13.188419335940001</v>
      </c>
      <c r="D49">
        <v>350</v>
      </c>
      <c r="E49" s="2">
        <v>0</v>
      </c>
      <c r="F49" s="6">
        <v>4615.9467675790002</v>
      </c>
      <c r="G49">
        <v>1</v>
      </c>
      <c r="H49" t="s">
        <v>9</v>
      </c>
      <c r="I49">
        <v>2027</v>
      </c>
      <c r="J49" s="6"/>
    </row>
    <row r="50" spans="1:10" x14ac:dyDescent="0.25">
      <c r="A50" s="3" t="s">
        <v>41</v>
      </c>
      <c r="B50" t="s">
        <v>38</v>
      </c>
      <c r="C50" s="1">
        <v>37.860862622070002</v>
      </c>
      <c r="D50">
        <v>350</v>
      </c>
      <c r="E50" s="2">
        <v>0</v>
      </c>
      <c r="F50" s="6">
        <v>13251.301917724501</v>
      </c>
      <c r="G50">
        <v>1</v>
      </c>
      <c r="H50" t="s">
        <v>9</v>
      </c>
      <c r="I50">
        <v>2027</v>
      </c>
      <c r="J50" s="6"/>
    </row>
    <row r="51" spans="1:10" x14ac:dyDescent="0.25">
      <c r="A51" s="3" t="s">
        <v>60</v>
      </c>
      <c r="B51" t="s">
        <v>38</v>
      </c>
      <c r="C51" s="1">
        <v>32.200000000000003</v>
      </c>
      <c r="D51">
        <v>350</v>
      </c>
      <c r="E51" s="2">
        <v>0</v>
      </c>
      <c r="F51" s="6">
        <v>11270.000000000002</v>
      </c>
      <c r="G51">
        <v>1</v>
      </c>
      <c r="H51" t="s">
        <v>7</v>
      </c>
      <c r="I51">
        <v>2027</v>
      </c>
      <c r="J51" s="6"/>
    </row>
    <row r="52" spans="1:10" x14ac:dyDescent="0.25">
      <c r="A52" s="3" t="s">
        <v>67</v>
      </c>
      <c r="B52" t="s">
        <v>38</v>
      </c>
      <c r="C52" s="1">
        <v>23.168386743159999</v>
      </c>
      <c r="D52">
        <v>350</v>
      </c>
      <c r="E52" s="2">
        <v>0</v>
      </c>
      <c r="F52" s="6">
        <v>8108.9353601059993</v>
      </c>
      <c r="G52" s="3">
        <v>1</v>
      </c>
      <c r="H52" t="s">
        <v>9</v>
      </c>
      <c r="I52">
        <v>2027</v>
      </c>
      <c r="J52" s="6"/>
    </row>
    <row r="53" spans="1:10" x14ac:dyDescent="0.25">
      <c r="A53" s="3" t="s">
        <v>68</v>
      </c>
      <c r="B53" t="s">
        <v>38</v>
      </c>
      <c r="C53" s="1">
        <v>25.0913513916</v>
      </c>
      <c r="D53">
        <v>350</v>
      </c>
      <c r="E53" s="2">
        <v>0</v>
      </c>
      <c r="F53" s="6">
        <v>8781.9729870600004</v>
      </c>
      <c r="G53" s="3">
        <v>1</v>
      </c>
      <c r="H53" t="s">
        <v>9</v>
      </c>
      <c r="I53">
        <v>2027</v>
      </c>
      <c r="J53" s="6"/>
    </row>
    <row r="54" spans="1:10" x14ac:dyDescent="0.25">
      <c r="A54" s="3" t="s">
        <v>84</v>
      </c>
      <c r="B54" t="s">
        <v>11</v>
      </c>
      <c r="C54" s="1">
        <v>33.835673242189998</v>
      </c>
      <c r="D54">
        <v>350</v>
      </c>
      <c r="E54" s="2">
        <v>0</v>
      </c>
      <c r="F54" s="6">
        <v>11842.485634766499</v>
      </c>
      <c r="G54" s="3">
        <v>1</v>
      </c>
      <c r="H54" t="s">
        <v>9</v>
      </c>
      <c r="I54">
        <v>2027</v>
      </c>
      <c r="J54" s="6"/>
    </row>
    <row r="55" spans="1:10" ht="15.75" thickBot="1" x14ac:dyDescent="0.3">
      <c r="A55" s="21" t="s">
        <v>64</v>
      </c>
      <c r="B55" s="22" t="s">
        <v>35</v>
      </c>
      <c r="C55" s="23">
        <v>32.595290161130002</v>
      </c>
      <c r="D55" s="22">
        <v>350</v>
      </c>
      <c r="E55" s="24">
        <v>0</v>
      </c>
      <c r="F55" s="34">
        <v>11408.351556395501</v>
      </c>
      <c r="G55" s="21">
        <v>1</v>
      </c>
      <c r="H55" s="22" t="s">
        <v>9</v>
      </c>
      <c r="I55" s="22">
        <v>2027</v>
      </c>
      <c r="J55" s="6"/>
    </row>
    <row r="56" spans="1:10" ht="45" x14ac:dyDescent="0.25">
      <c r="A56" s="19" t="s">
        <v>136</v>
      </c>
      <c r="C56" s="1"/>
      <c r="E56" s="2"/>
      <c r="F56" s="2"/>
      <c r="G56" s="16"/>
      <c r="J56" s="6"/>
    </row>
    <row r="57" spans="1:10" x14ac:dyDescent="0.25">
      <c r="A57" s="3" t="s">
        <v>92</v>
      </c>
      <c r="B57" t="s">
        <v>6</v>
      </c>
      <c r="C57" s="31">
        <v>31.2</v>
      </c>
      <c r="D57" s="32">
        <v>350</v>
      </c>
      <c r="E57" s="33">
        <f t="shared" ref="E57" si="0">D57*C57</f>
        <v>10920</v>
      </c>
      <c r="F57" s="33"/>
      <c r="G57" s="20"/>
      <c r="H57" s="30" t="s">
        <v>7</v>
      </c>
      <c r="I57" s="30">
        <v>2024</v>
      </c>
      <c r="J57" s="6"/>
    </row>
    <row r="58" spans="1:10" x14ac:dyDescent="0.25">
      <c r="A58" s="3" t="s">
        <v>93</v>
      </c>
      <c r="B58" t="s">
        <v>6</v>
      </c>
      <c r="C58" s="31">
        <v>29.6</v>
      </c>
      <c r="D58" s="32">
        <v>350</v>
      </c>
      <c r="E58" s="33">
        <f t="shared" ref="E58" si="1">D58*C58</f>
        <v>10360</v>
      </c>
      <c r="F58" s="33"/>
      <c r="G58" s="20"/>
      <c r="H58" s="30" t="s">
        <v>7</v>
      </c>
      <c r="I58" s="30">
        <v>2024</v>
      </c>
      <c r="J58" s="6"/>
    </row>
    <row r="59" spans="1:10" x14ac:dyDescent="0.25">
      <c r="A59" s="3" t="s">
        <v>94</v>
      </c>
      <c r="B59" t="s">
        <v>6</v>
      </c>
      <c r="C59" s="31">
        <v>40.1</v>
      </c>
      <c r="D59" s="32">
        <v>350</v>
      </c>
      <c r="E59" s="33">
        <f t="shared" ref="E59" si="2">D59*C59</f>
        <v>14035</v>
      </c>
      <c r="F59" s="33"/>
      <c r="G59" s="20"/>
      <c r="H59" s="30" t="s">
        <v>9</v>
      </c>
      <c r="I59" s="30">
        <v>2024</v>
      </c>
      <c r="J59" s="6"/>
    </row>
    <row r="60" spans="1:10" x14ac:dyDescent="0.25">
      <c r="A60" s="3" t="s">
        <v>88</v>
      </c>
      <c r="B60" t="s">
        <v>30</v>
      </c>
      <c r="C60" s="1">
        <v>15.3</v>
      </c>
      <c r="D60">
        <v>350</v>
      </c>
      <c r="E60" s="2">
        <f>C60*D60</f>
        <v>5355</v>
      </c>
      <c r="F60"/>
      <c r="G60"/>
      <c r="H60" t="s">
        <v>7</v>
      </c>
      <c r="I60">
        <v>2023</v>
      </c>
      <c r="J60" s="6"/>
    </row>
    <row r="61" spans="1:10" x14ac:dyDescent="0.25">
      <c r="A61" s="29" t="s">
        <v>86</v>
      </c>
      <c r="B61" s="30" t="s">
        <v>38</v>
      </c>
      <c r="C61" s="31">
        <v>30.2</v>
      </c>
      <c r="D61" s="32">
        <v>350</v>
      </c>
      <c r="E61" s="33">
        <f t="shared" ref="E61:E65" si="3">D61*C61</f>
        <v>10570</v>
      </c>
      <c r="F61" s="33"/>
      <c r="G61" s="20"/>
      <c r="H61" s="30" t="s">
        <v>9</v>
      </c>
      <c r="I61" s="30">
        <v>2024</v>
      </c>
      <c r="J61" s="6"/>
    </row>
    <row r="62" spans="1:10" x14ac:dyDescent="0.25">
      <c r="A62" s="29" t="s">
        <v>87</v>
      </c>
      <c r="B62" s="35" t="s">
        <v>35</v>
      </c>
      <c r="C62" s="31">
        <v>33.200000000000003</v>
      </c>
      <c r="D62" s="32">
        <v>350</v>
      </c>
      <c r="E62" s="33">
        <f t="shared" si="3"/>
        <v>11620.000000000002</v>
      </c>
      <c r="F62" s="33"/>
      <c r="G62" s="20"/>
      <c r="H62" s="30" t="s">
        <v>9</v>
      </c>
      <c r="I62" s="30">
        <v>2026</v>
      </c>
      <c r="J62" s="6"/>
    </row>
    <row r="63" spans="1:10" x14ac:dyDescent="0.25">
      <c r="A63" s="29" t="s">
        <v>89</v>
      </c>
      <c r="B63" s="35" t="s">
        <v>38</v>
      </c>
      <c r="C63" s="31">
        <v>32.1</v>
      </c>
      <c r="D63" s="7">
        <v>350</v>
      </c>
      <c r="E63" s="2">
        <f t="shared" si="3"/>
        <v>11235</v>
      </c>
      <c r="F63" s="33"/>
      <c r="G63" s="20"/>
      <c r="H63" t="s">
        <v>9</v>
      </c>
      <c r="I63">
        <v>2024</v>
      </c>
      <c r="J63" s="6"/>
    </row>
    <row r="64" spans="1:10" x14ac:dyDescent="0.25">
      <c r="A64" s="29" t="s">
        <v>91</v>
      </c>
      <c r="B64" s="35" t="s">
        <v>38</v>
      </c>
      <c r="C64" s="31">
        <v>61.4</v>
      </c>
      <c r="D64" s="32">
        <v>350</v>
      </c>
      <c r="E64" s="2">
        <f t="shared" ref="E64" si="4">D64*C64</f>
        <v>21490</v>
      </c>
      <c r="F64" s="33"/>
      <c r="G64" s="20"/>
      <c r="H64" t="s">
        <v>9</v>
      </c>
      <c r="I64">
        <v>2024</v>
      </c>
      <c r="J64" s="6"/>
    </row>
    <row r="65" spans="1:10" x14ac:dyDescent="0.25">
      <c r="A65" s="29" t="s">
        <v>65</v>
      </c>
      <c r="B65" s="35" t="s">
        <v>11</v>
      </c>
      <c r="C65" s="31">
        <v>58.3</v>
      </c>
      <c r="D65" s="32">
        <v>350</v>
      </c>
      <c r="E65" s="2">
        <f t="shared" si="3"/>
        <v>20405</v>
      </c>
      <c r="F65" s="33"/>
      <c r="G65" s="20"/>
      <c r="H65" t="s">
        <v>9</v>
      </c>
      <c r="I65">
        <v>2024</v>
      </c>
      <c r="J65" s="6"/>
    </row>
    <row r="66" spans="1:10" x14ac:dyDescent="0.25">
      <c r="A66" s="3" t="s">
        <v>97</v>
      </c>
      <c r="B66" s="38" t="s">
        <v>6</v>
      </c>
      <c r="C66" s="39">
        <v>27.5</v>
      </c>
      <c r="D66" s="32">
        <v>350</v>
      </c>
      <c r="E66" s="3">
        <f>C66*D66</f>
        <v>9625</v>
      </c>
      <c r="G66" s="3"/>
      <c r="H66" s="3" t="s">
        <v>9</v>
      </c>
      <c r="I66">
        <v>2026</v>
      </c>
    </row>
    <row r="67" spans="1:10" x14ac:dyDescent="0.25">
      <c r="A67" s="3" t="s">
        <v>98</v>
      </c>
      <c r="B67" s="38" t="s">
        <v>14</v>
      </c>
      <c r="C67" s="39">
        <v>21.1</v>
      </c>
      <c r="D67" s="32">
        <v>350</v>
      </c>
      <c r="E67" s="3">
        <f t="shared" ref="E67:E105" si="5">C67*D67</f>
        <v>7385.0000000000009</v>
      </c>
      <c r="G67" s="3"/>
      <c r="H67" s="3" t="s">
        <v>9</v>
      </c>
      <c r="I67">
        <v>2026</v>
      </c>
    </row>
    <row r="68" spans="1:10" x14ac:dyDescent="0.25">
      <c r="A68" s="3" t="s">
        <v>131</v>
      </c>
      <c r="B68" s="38" t="s">
        <v>30</v>
      </c>
      <c r="C68" s="39">
        <v>23.9</v>
      </c>
      <c r="D68" s="32">
        <v>350</v>
      </c>
      <c r="E68" s="3">
        <f>D68*C68</f>
        <v>8365</v>
      </c>
      <c r="G68" s="3"/>
      <c r="H68" s="3" t="s">
        <v>9</v>
      </c>
      <c r="I68">
        <v>2023</v>
      </c>
    </row>
    <row r="69" spans="1:10" x14ac:dyDescent="0.25">
      <c r="A69" s="3" t="s">
        <v>99</v>
      </c>
      <c r="B69" s="38" t="s">
        <v>30</v>
      </c>
      <c r="C69" s="39">
        <v>22.5</v>
      </c>
      <c r="D69" s="32">
        <v>350</v>
      </c>
      <c r="E69" s="3">
        <f t="shared" si="5"/>
        <v>7875</v>
      </c>
      <c r="G69" s="3"/>
      <c r="H69" s="3" t="s">
        <v>7</v>
      </c>
      <c r="I69">
        <v>2023</v>
      </c>
    </row>
    <row r="70" spans="1:10" x14ac:dyDescent="0.25">
      <c r="A70" s="3" t="s">
        <v>100</v>
      </c>
      <c r="B70" s="38" t="s">
        <v>30</v>
      </c>
      <c r="C70" s="39">
        <v>34.6</v>
      </c>
      <c r="D70" s="32">
        <v>350</v>
      </c>
      <c r="E70" s="3">
        <f t="shared" si="5"/>
        <v>12110</v>
      </c>
      <c r="G70" s="3"/>
      <c r="H70" s="3" t="s">
        <v>9</v>
      </c>
      <c r="I70">
        <v>2023</v>
      </c>
    </row>
    <row r="71" spans="1:10" x14ac:dyDescent="0.25">
      <c r="A71" s="3" t="s">
        <v>101</v>
      </c>
      <c r="B71" s="38" t="s">
        <v>30</v>
      </c>
      <c r="C71" s="39">
        <v>13.7</v>
      </c>
      <c r="D71" s="32">
        <v>350</v>
      </c>
      <c r="E71" s="3">
        <f t="shared" si="5"/>
        <v>4795</v>
      </c>
      <c r="G71" s="3"/>
      <c r="H71" s="3" t="s">
        <v>9</v>
      </c>
      <c r="I71">
        <v>2023</v>
      </c>
    </row>
    <row r="72" spans="1:10" x14ac:dyDescent="0.25">
      <c r="A72" s="3" t="s">
        <v>102</v>
      </c>
      <c r="B72" s="38" t="s">
        <v>30</v>
      </c>
      <c r="C72" s="39">
        <v>10.1</v>
      </c>
      <c r="D72" s="32">
        <v>350</v>
      </c>
      <c r="E72" s="3">
        <f t="shared" si="5"/>
        <v>3535</v>
      </c>
      <c r="G72" s="3"/>
      <c r="H72" s="3" t="s">
        <v>9</v>
      </c>
      <c r="I72">
        <v>2026</v>
      </c>
    </row>
    <row r="73" spans="1:10" x14ac:dyDescent="0.25">
      <c r="A73" s="3" t="s">
        <v>103</v>
      </c>
      <c r="B73" s="38" t="s">
        <v>30</v>
      </c>
      <c r="C73" s="39">
        <v>10.199999999999999</v>
      </c>
      <c r="D73" s="32">
        <v>350</v>
      </c>
      <c r="E73" s="3">
        <f t="shared" si="5"/>
        <v>3569.9999999999995</v>
      </c>
      <c r="G73" s="3"/>
      <c r="H73" s="3" t="s">
        <v>9</v>
      </c>
      <c r="I73">
        <v>2026</v>
      </c>
    </row>
    <row r="74" spans="1:10" x14ac:dyDescent="0.25">
      <c r="A74" s="3" t="s">
        <v>104</v>
      </c>
      <c r="B74" s="38" t="s">
        <v>30</v>
      </c>
      <c r="C74" s="39">
        <v>34.5</v>
      </c>
      <c r="D74" s="32">
        <v>350</v>
      </c>
      <c r="E74" s="3">
        <f t="shared" si="5"/>
        <v>12075</v>
      </c>
      <c r="G74" s="3"/>
      <c r="H74" s="3" t="s">
        <v>9</v>
      </c>
      <c r="I74">
        <v>2026</v>
      </c>
    </row>
    <row r="75" spans="1:10" x14ac:dyDescent="0.25">
      <c r="A75" s="3" t="s">
        <v>105</v>
      </c>
      <c r="B75" s="38" t="s">
        <v>30</v>
      </c>
      <c r="C75" s="39">
        <v>28.8</v>
      </c>
      <c r="D75" s="32">
        <v>350</v>
      </c>
      <c r="E75" s="3">
        <f t="shared" si="5"/>
        <v>10080</v>
      </c>
      <c r="G75" s="3"/>
      <c r="H75" s="3" t="s">
        <v>9</v>
      </c>
      <c r="I75">
        <v>2026</v>
      </c>
    </row>
    <row r="76" spans="1:10" x14ac:dyDescent="0.25">
      <c r="A76" s="3" t="s">
        <v>106</v>
      </c>
      <c r="B76" s="38" t="s">
        <v>30</v>
      </c>
      <c r="C76" s="39">
        <v>4.4000000000000004</v>
      </c>
      <c r="D76" s="32">
        <v>350</v>
      </c>
      <c r="E76" s="3">
        <f t="shared" si="5"/>
        <v>1540.0000000000002</v>
      </c>
      <c r="G76" s="3"/>
      <c r="H76" s="3" t="s">
        <v>9</v>
      </c>
      <c r="I76">
        <v>2026</v>
      </c>
    </row>
    <row r="77" spans="1:10" x14ac:dyDescent="0.25">
      <c r="A77" s="3" t="s">
        <v>138</v>
      </c>
      <c r="B77" s="38" t="s">
        <v>30</v>
      </c>
      <c r="C77" s="39">
        <v>3.6</v>
      </c>
      <c r="D77" s="32">
        <v>350</v>
      </c>
      <c r="E77" s="3">
        <f t="shared" ref="E77" si="6">C77*D77</f>
        <v>1260</v>
      </c>
      <c r="G77" s="3"/>
      <c r="H77" s="3" t="s">
        <v>9</v>
      </c>
      <c r="I77">
        <v>2026</v>
      </c>
    </row>
    <row r="78" spans="1:10" s="40" customFormat="1" x14ac:dyDescent="0.25">
      <c r="A78" s="37" t="s">
        <v>107</v>
      </c>
      <c r="B78" s="42" t="s">
        <v>38</v>
      </c>
      <c r="C78" s="43">
        <v>51.1</v>
      </c>
      <c r="D78" s="44">
        <v>350</v>
      </c>
      <c r="E78" s="37">
        <f t="shared" si="5"/>
        <v>17885</v>
      </c>
      <c r="F78" s="2"/>
      <c r="G78" s="37"/>
      <c r="H78" s="37" t="s">
        <v>9</v>
      </c>
      <c r="I78">
        <v>2026</v>
      </c>
    </row>
    <row r="79" spans="1:10" x14ac:dyDescent="0.25">
      <c r="A79" s="3" t="s">
        <v>108</v>
      </c>
      <c r="B79" s="42" t="s">
        <v>38</v>
      </c>
      <c r="C79" s="39">
        <v>32.1</v>
      </c>
      <c r="D79" s="32">
        <v>350</v>
      </c>
      <c r="E79" s="3">
        <f t="shared" si="5"/>
        <v>11235</v>
      </c>
      <c r="G79" s="3"/>
      <c r="H79" s="3" t="s">
        <v>9</v>
      </c>
      <c r="I79" s="40">
        <v>2024</v>
      </c>
    </row>
    <row r="80" spans="1:10" x14ac:dyDescent="0.25">
      <c r="A80" s="3" t="s">
        <v>109</v>
      </c>
      <c r="B80" s="42" t="s">
        <v>38</v>
      </c>
      <c r="C80" s="39">
        <v>22.2</v>
      </c>
      <c r="D80" s="32">
        <v>350</v>
      </c>
      <c r="E80" s="3">
        <f t="shared" si="5"/>
        <v>7770</v>
      </c>
      <c r="G80" s="3"/>
      <c r="H80" s="3" t="s">
        <v>9</v>
      </c>
      <c r="I80" s="40">
        <v>2024</v>
      </c>
    </row>
    <row r="81" spans="1:9" x14ac:dyDescent="0.25">
      <c r="A81" s="3" t="s">
        <v>110</v>
      </c>
      <c r="B81" s="42" t="s">
        <v>38</v>
      </c>
      <c r="C81" s="39">
        <v>21.4</v>
      </c>
      <c r="D81" s="32">
        <v>350</v>
      </c>
      <c r="E81" s="3">
        <f t="shared" si="5"/>
        <v>7489.9999999999991</v>
      </c>
      <c r="G81" s="3"/>
      <c r="H81" s="3" t="s">
        <v>9</v>
      </c>
      <c r="I81">
        <v>2025</v>
      </c>
    </row>
    <row r="82" spans="1:9" x14ac:dyDescent="0.25">
      <c r="A82" s="3" t="s">
        <v>111</v>
      </c>
      <c r="B82" s="42" t="s">
        <v>38</v>
      </c>
      <c r="C82" s="39">
        <v>31.5</v>
      </c>
      <c r="D82" s="32">
        <v>350</v>
      </c>
      <c r="E82" s="3">
        <f t="shared" si="5"/>
        <v>11025</v>
      </c>
      <c r="G82" s="3"/>
      <c r="H82" s="3" t="s">
        <v>9</v>
      </c>
      <c r="I82">
        <v>2025</v>
      </c>
    </row>
    <row r="83" spans="1:9" x14ac:dyDescent="0.25">
      <c r="A83" s="3" t="s">
        <v>112</v>
      </c>
      <c r="B83" s="42" t="s">
        <v>38</v>
      </c>
      <c r="C83" s="39">
        <v>39</v>
      </c>
      <c r="D83" s="32">
        <v>350</v>
      </c>
      <c r="E83" s="3">
        <f t="shared" si="5"/>
        <v>13650</v>
      </c>
      <c r="G83" s="3"/>
      <c r="H83" s="3" t="s">
        <v>9</v>
      </c>
      <c r="I83">
        <v>2025</v>
      </c>
    </row>
    <row r="84" spans="1:9" x14ac:dyDescent="0.25">
      <c r="A84" s="3" t="s">
        <v>113</v>
      </c>
      <c r="B84" s="42" t="s">
        <v>38</v>
      </c>
      <c r="C84" s="39">
        <v>20.3</v>
      </c>
      <c r="D84" s="32">
        <v>350</v>
      </c>
      <c r="E84" s="3">
        <f t="shared" si="5"/>
        <v>7105</v>
      </c>
      <c r="G84" s="3"/>
      <c r="H84" s="3" t="s">
        <v>9</v>
      </c>
      <c r="I84">
        <v>2025</v>
      </c>
    </row>
    <row r="85" spans="1:9" x14ac:dyDescent="0.25">
      <c r="A85" s="3" t="s">
        <v>114</v>
      </c>
      <c r="B85" s="42" t="s">
        <v>38</v>
      </c>
      <c r="C85" s="39">
        <v>24.1</v>
      </c>
      <c r="D85" s="32">
        <v>350</v>
      </c>
      <c r="E85" s="3">
        <f t="shared" si="5"/>
        <v>8435</v>
      </c>
      <c r="G85" s="3"/>
      <c r="H85" s="3" t="s">
        <v>9</v>
      </c>
      <c r="I85">
        <v>2025</v>
      </c>
    </row>
    <row r="86" spans="1:9" x14ac:dyDescent="0.25">
      <c r="A86" s="3" t="s">
        <v>115</v>
      </c>
      <c r="B86" s="42" t="s">
        <v>38</v>
      </c>
      <c r="C86" s="39">
        <v>43.6</v>
      </c>
      <c r="D86" s="32">
        <v>350</v>
      </c>
      <c r="E86" s="3">
        <f t="shared" si="5"/>
        <v>15260</v>
      </c>
      <c r="G86" s="3"/>
      <c r="H86" s="3" t="s">
        <v>9</v>
      </c>
      <c r="I86">
        <v>2025</v>
      </c>
    </row>
    <row r="87" spans="1:9" x14ac:dyDescent="0.25">
      <c r="A87" s="3" t="s">
        <v>116</v>
      </c>
      <c r="B87" s="42" t="s">
        <v>38</v>
      </c>
      <c r="C87" s="39">
        <v>49.7</v>
      </c>
      <c r="D87" s="32">
        <v>350</v>
      </c>
      <c r="E87" s="3">
        <f t="shared" si="5"/>
        <v>17395</v>
      </c>
      <c r="G87" s="3"/>
      <c r="H87" s="3" t="s">
        <v>9</v>
      </c>
      <c r="I87">
        <v>2025</v>
      </c>
    </row>
    <row r="88" spans="1:9" x14ac:dyDescent="0.25">
      <c r="A88" s="3" t="s">
        <v>117</v>
      </c>
      <c r="B88" s="42" t="s">
        <v>38</v>
      </c>
      <c r="C88" s="39">
        <v>33.299999999999997</v>
      </c>
      <c r="D88" s="32">
        <v>350</v>
      </c>
      <c r="E88" s="3">
        <f t="shared" si="5"/>
        <v>11654.999999999998</v>
      </c>
      <c r="G88" s="3"/>
      <c r="H88" s="3" t="s">
        <v>9</v>
      </c>
      <c r="I88">
        <v>2025</v>
      </c>
    </row>
    <row r="89" spans="1:9" x14ac:dyDescent="0.25">
      <c r="A89" s="3" t="s">
        <v>118</v>
      </c>
      <c r="B89" s="42" t="s">
        <v>38</v>
      </c>
      <c r="C89" s="39">
        <v>33.9</v>
      </c>
      <c r="D89" s="32">
        <v>350</v>
      </c>
      <c r="E89" s="3">
        <f t="shared" si="5"/>
        <v>11865</v>
      </c>
      <c r="G89" s="3"/>
      <c r="H89" s="3" t="s">
        <v>9</v>
      </c>
      <c r="I89">
        <v>2025</v>
      </c>
    </row>
    <row r="90" spans="1:9" x14ac:dyDescent="0.25">
      <c r="A90" s="3" t="s">
        <v>119</v>
      </c>
      <c r="B90" s="42" t="s">
        <v>38</v>
      </c>
      <c r="C90" s="39">
        <v>31.7</v>
      </c>
      <c r="D90" s="32">
        <v>350</v>
      </c>
      <c r="E90" s="3">
        <f t="shared" si="5"/>
        <v>11095</v>
      </c>
      <c r="G90" s="3"/>
      <c r="H90" s="3" t="s">
        <v>9</v>
      </c>
      <c r="I90">
        <v>2025</v>
      </c>
    </row>
    <row r="91" spans="1:9" x14ac:dyDescent="0.25">
      <c r="A91" s="3" t="s">
        <v>120</v>
      </c>
      <c r="B91" s="42" t="s">
        <v>38</v>
      </c>
      <c r="C91" s="39">
        <v>5.4</v>
      </c>
      <c r="D91" s="32">
        <v>350</v>
      </c>
      <c r="E91" s="3">
        <f t="shared" si="5"/>
        <v>1890.0000000000002</v>
      </c>
      <c r="G91" s="3"/>
      <c r="H91" s="3" t="s">
        <v>9</v>
      </c>
      <c r="I91">
        <v>2025</v>
      </c>
    </row>
    <row r="92" spans="1:9" x14ac:dyDescent="0.25">
      <c r="A92" s="3" t="s">
        <v>121</v>
      </c>
      <c r="B92" s="42" t="s">
        <v>38</v>
      </c>
      <c r="C92" s="39">
        <v>29</v>
      </c>
      <c r="D92" s="32">
        <v>350</v>
      </c>
      <c r="E92" s="3">
        <f t="shared" si="5"/>
        <v>10150</v>
      </c>
      <c r="G92" s="3"/>
      <c r="H92" s="3" t="s">
        <v>9</v>
      </c>
      <c r="I92">
        <v>2025</v>
      </c>
    </row>
    <row r="93" spans="1:9" x14ac:dyDescent="0.25">
      <c r="A93" s="3" t="s">
        <v>122</v>
      </c>
      <c r="B93" s="42" t="s">
        <v>38</v>
      </c>
      <c r="C93" s="39">
        <v>17.399999999999999</v>
      </c>
      <c r="D93" s="32">
        <v>350</v>
      </c>
      <c r="E93" s="3">
        <f t="shared" si="5"/>
        <v>6089.9999999999991</v>
      </c>
      <c r="G93" s="3"/>
      <c r="H93" s="3" t="s">
        <v>9</v>
      </c>
      <c r="I93">
        <v>2025</v>
      </c>
    </row>
    <row r="94" spans="1:9" x14ac:dyDescent="0.25">
      <c r="A94" s="3" t="s">
        <v>123</v>
      </c>
      <c r="B94" s="38" t="s">
        <v>11</v>
      </c>
      <c r="C94" s="39">
        <v>16.7</v>
      </c>
      <c r="D94" s="32">
        <v>350</v>
      </c>
      <c r="E94" s="3">
        <f t="shared" si="5"/>
        <v>5845</v>
      </c>
      <c r="G94" s="3"/>
      <c r="H94" s="3" t="s">
        <v>9</v>
      </c>
      <c r="I94">
        <v>2024</v>
      </c>
    </row>
    <row r="95" spans="1:9" x14ac:dyDescent="0.25">
      <c r="A95" s="3" t="s">
        <v>124</v>
      </c>
      <c r="B95" s="38" t="s">
        <v>11</v>
      </c>
      <c r="C95" s="39">
        <v>12.1</v>
      </c>
      <c r="D95" s="32">
        <v>350</v>
      </c>
      <c r="E95" s="3">
        <f t="shared" si="5"/>
        <v>4235</v>
      </c>
      <c r="G95" s="3"/>
      <c r="H95" s="3" t="s">
        <v>9</v>
      </c>
      <c r="I95">
        <v>2024</v>
      </c>
    </row>
    <row r="96" spans="1:9" x14ac:dyDescent="0.25">
      <c r="A96" s="3" t="s">
        <v>125</v>
      </c>
      <c r="B96" s="38" t="s">
        <v>11</v>
      </c>
      <c r="C96" s="39">
        <v>8.8000000000000007</v>
      </c>
      <c r="D96" s="32">
        <v>350</v>
      </c>
      <c r="E96" s="3">
        <f t="shared" si="5"/>
        <v>3080.0000000000005</v>
      </c>
      <c r="G96" s="3"/>
      <c r="H96" s="3" t="s">
        <v>9</v>
      </c>
      <c r="I96">
        <v>2024</v>
      </c>
    </row>
    <row r="97" spans="1:9" x14ac:dyDescent="0.25">
      <c r="A97" s="3" t="s">
        <v>126</v>
      </c>
      <c r="B97" s="38" t="s">
        <v>11</v>
      </c>
      <c r="C97" s="39">
        <v>12.3</v>
      </c>
      <c r="D97" s="32">
        <v>350</v>
      </c>
      <c r="E97" s="3">
        <f t="shared" si="5"/>
        <v>4305</v>
      </c>
      <c r="G97" s="3"/>
      <c r="H97" s="3" t="s">
        <v>9</v>
      </c>
      <c r="I97">
        <v>2024</v>
      </c>
    </row>
    <row r="98" spans="1:9" x14ac:dyDescent="0.25">
      <c r="A98" s="3" t="s">
        <v>127</v>
      </c>
      <c r="B98" s="38" t="s">
        <v>11</v>
      </c>
      <c r="C98" s="39">
        <v>7.2</v>
      </c>
      <c r="D98" s="32">
        <v>350</v>
      </c>
      <c r="E98" s="3">
        <f t="shared" si="5"/>
        <v>2520</v>
      </c>
      <c r="G98" s="3"/>
      <c r="H98" s="3" t="s">
        <v>9</v>
      </c>
      <c r="I98">
        <v>2024</v>
      </c>
    </row>
    <row r="99" spans="1:9" x14ac:dyDescent="0.25">
      <c r="A99" s="3" t="s">
        <v>128</v>
      </c>
      <c r="B99" s="38" t="s">
        <v>11</v>
      </c>
      <c r="C99" s="39">
        <v>10</v>
      </c>
      <c r="D99" s="32">
        <v>350</v>
      </c>
      <c r="E99" s="3">
        <f t="shared" si="5"/>
        <v>3500</v>
      </c>
      <c r="G99" s="3"/>
      <c r="H99" s="3" t="s">
        <v>9</v>
      </c>
      <c r="I99">
        <v>2024</v>
      </c>
    </row>
    <row r="100" spans="1:9" x14ac:dyDescent="0.25">
      <c r="A100" s="3" t="s">
        <v>129</v>
      </c>
      <c r="B100" s="38" t="s">
        <v>11</v>
      </c>
      <c r="C100" s="39">
        <v>6.2</v>
      </c>
      <c r="D100" s="32">
        <v>350</v>
      </c>
      <c r="E100" s="3">
        <f t="shared" si="5"/>
        <v>2170</v>
      </c>
      <c r="G100" s="3"/>
      <c r="H100" s="3" t="s">
        <v>9</v>
      </c>
      <c r="I100">
        <v>2024</v>
      </c>
    </row>
    <row r="101" spans="1:9" x14ac:dyDescent="0.25">
      <c r="A101" s="37" t="s">
        <v>130</v>
      </c>
      <c r="B101" s="38" t="s">
        <v>137</v>
      </c>
      <c r="C101" s="39">
        <v>13.1</v>
      </c>
      <c r="D101" s="32">
        <v>350</v>
      </c>
      <c r="E101" s="3">
        <f>C101*D101</f>
        <v>4585</v>
      </c>
      <c r="G101" s="3"/>
      <c r="H101" s="3" t="s">
        <v>9</v>
      </c>
      <c r="I101">
        <v>2026</v>
      </c>
    </row>
    <row r="102" spans="1:9" x14ac:dyDescent="0.25">
      <c r="A102" s="37" t="s">
        <v>132</v>
      </c>
      <c r="B102" s="38" t="s">
        <v>137</v>
      </c>
      <c r="C102" s="39">
        <v>28.2</v>
      </c>
      <c r="D102" s="32">
        <v>350</v>
      </c>
      <c r="E102" s="3">
        <f t="shared" ref="E102:E105" si="7">C102*D102</f>
        <v>9870</v>
      </c>
      <c r="G102" s="3"/>
      <c r="H102" s="3" t="s">
        <v>9</v>
      </c>
      <c r="I102">
        <v>2026</v>
      </c>
    </row>
    <row r="103" spans="1:9" x14ac:dyDescent="0.25">
      <c r="A103" s="37" t="s">
        <v>133</v>
      </c>
      <c r="B103" s="38" t="s">
        <v>137</v>
      </c>
      <c r="C103" s="39">
        <v>8.6</v>
      </c>
      <c r="D103" s="32">
        <v>350</v>
      </c>
      <c r="E103" s="3">
        <f t="shared" si="7"/>
        <v>3010</v>
      </c>
      <c r="G103" s="3"/>
      <c r="H103" s="3" t="s">
        <v>9</v>
      </c>
      <c r="I103">
        <v>2026</v>
      </c>
    </row>
    <row r="104" spans="1:9" x14ac:dyDescent="0.25">
      <c r="A104" s="37" t="s">
        <v>134</v>
      </c>
      <c r="B104" s="38" t="s">
        <v>137</v>
      </c>
      <c r="C104" s="39">
        <v>6.7</v>
      </c>
      <c r="D104" s="32">
        <v>350</v>
      </c>
      <c r="E104" s="3">
        <f t="shared" si="7"/>
        <v>2345</v>
      </c>
      <c r="G104" s="3"/>
      <c r="H104" s="3" t="s">
        <v>9</v>
      </c>
      <c r="I104">
        <v>2026</v>
      </c>
    </row>
    <row r="105" spans="1:9" x14ac:dyDescent="0.25">
      <c r="A105" s="37" t="s">
        <v>135</v>
      </c>
      <c r="B105" s="38" t="s">
        <v>137</v>
      </c>
      <c r="C105" s="39">
        <v>31</v>
      </c>
      <c r="D105" s="32">
        <v>350</v>
      </c>
      <c r="E105" s="3">
        <f t="shared" si="7"/>
        <v>10850</v>
      </c>
      <c r="G105" s="3"/>
      <c r="H105" s="3" t="s">
        <v>9</v>
      </c>
      <c r="I105">
        <v>2026</v>
      </c>
    </row>
    <row r="106" spans="1:9" x14ac:dyDescent="0.25">
      <c r="A106" s="29"/>
      <c r="B106" s="30"/>
      <c r="C106" s="31"/>
      <c r="D106" s="32"/>
      <c r="E106" s="33"/>
      <c r="F106" s="33"/>
      <c r="G106" s="20"/>
    </row>
    <row r="107" spans="1:9" x14ac:dyDescent="0.25">
      <c r="A107" s="3" t="s">
        <v>96</v>
      </c>
      <c r="C107" s="1"/>
      <c r="E107" s="2">
        <f>SUM(E5:E105)</f>
        <v>828632.02149780351</v>
      </c>
      <c r="F107" s="2">
        <f>SUM(F5:F59)</f>
        <v>189714.43771117998</v>
      </c>
      <c r="G107" s="15"/>
    </row>
    <row r="108" spans="1:9" x14ac:dyDescent="0.25">
      <c r="A108" s="3" t="s">
        <v>77</v>
      </c>
      <c r="B108" t="s">
        <v>78</v>
      </c>
    </row>
    <row r="109" spans="1:9" s="5" customFormat="1" x14ac:dyDescent="0.25">
      <c r="A109" s="3"/>
      <c r="B109" t="s">
        <v>79</v>
      </c>
      <c r="C109" s="4"/>
      <c r="D109" s="7"/>
      <c r="G109" s="8"/>
      <c r="H109"/>
      <c r="I109"/>
    </row>
    <row r="110" spans="1:9" s="5" customFormat="1" x14ac:dyDescent="0.25">
      <c r="A110" s="3"/>
      <c r="B110"/>
      <c r="C110" s="4"/>
      <c r="D110" s="7"/>
      <c r="E110" s="25" t="s">
        <v>80</v>
      </c>
      <c r="G110" s="8"/>
      <c r="H110"/>
      <c r="I110"/>
    </row>
    <row r="111" spans="1:9" s="5" customFormat="1" x14ac:dyDescent="0.25">
      <c r="A111"/>
      <c r="B111" t="s">
        <v>50</v>
      </c>
      <c r="C111" s="5">
        <v>162000</v>
      </c>
      <c r="D111" s="8" t="s">
        <v>51</v>
      </c>
      <c r="G111" s="8"/>
      <c r="H111"/>
      <c r="I111"/>
    </row>
    <row r="112" spans="1:9" s="5" customFormat="1" x14ac:dyDescent="0.25">
      <c r="A112"/>
      <c r="B112" t="s">
        <v>52</v>
      </c>
      <c r="C112" s="5">
        <f>5*C111</f>
        <v>810000</v>
      </c>
      <c r="D112" s="8" t="s">
        <v>51</v>
      </c>
      <c r="G112" s="8"/>
      <c r="H112"/>
      <c r="I112"/>
    </row>
    <row r="113" spans="1:9" s="5" customFormat="1" x14ac:dyDescent="0.25">
      <c r="A113"/>
      <c r="B113" t="s">
        <v>81</v>
      </c>
      <c r="C113" s="5">
        <f>E107</f>
        <v>828632.02149780351</v>
      </c>
      <c r="D113" s="7"/>
      <c r="E113" s="26">
        <f>C113/C112</f>
        <v>1.0230024956763006</v>
      </c>
      <c r="G113" s="8"/>
      <c r="H113" s="36"/>
      <c r="I113"/>
    </row>
    <row r="114" spans="1:9" s="5" customFormat="1" x14ac:dyDescent="0.25">
      <c r="A114"/>
      <c r="B114" s="17" t="s">
        <v>82</v>
      </c>
      <c r="C114" s="27">
        <f>F107</f>
        <v>189714.43771117998</v>
      </c>
      <c r="D114" s="18"/>
      <c r="E114" s="28"/>
      <c r="G114" s="8"/>
      <c r="H114"/>
      <c r="I114"/>
    </row>
    <row r="115" spans="1:9" s="5" customFormat="1" x14ac:dyDescent="0.25">
      <c r="A115"/>
      <c r="B115" t="s">
        <v>83</v>
      </c>
      <c r="C115" s="4">
        <f>SUM(C113:C114)</f>
        <v>1018346.4592089835</v>
      </c>
      <c r="D115" s="7"/>
      <c r="E115" s="26">
        <f>C115/C112</f>
        <v>1.2572178508752883</v>
      </c>
      <c r="G115" s="8"/>
      <c r="H115"/>
      <c r="I115"/>
    </row>
    <row r="117" spans="1:9" s="5" customFormat="1" ht="22.15" customHeight="1" x14ac:dyDescent="0.25">
      <c r="A117"/>
      <c r="B117"/>
      <c r="C117" s="4"/>
      <c r="D117" s="7"/>
      <c r="G117" s="8"/>
      <c r="H117"/>
      <c r="I117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20220607 SSM shared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Deltombe</dc:creator>
  <cp:lastModifiedBy>Martin Deltombe</cp:lastModifiedBy>
  <cp:lastPrinted>2021-07-05T22:02:17Z</cp:lastPrinted>
  <dcterms:created xsi:type="dcterms:W3CDTF">2021-02-06T02:26:09Z</dcterms:created>
  <dcterms:modified xsi:type="dcterms:W3CDTF">2022-06-08T15:43:08Z</dcterms:modified>
</cp:coreProperties>
</file>